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15960" windowHeight="11700"/>
  </bookViews>
  <sheets>
    <sheet name="AUG 2018" sheetId="5" r:id="rId1"/>
    <sheet name="MAR 2018" sheetId="1" r:id="rId2"/>
  </sheets>
  <definedNames>
    <definedName name="_xlnm.Print_Area" localSheetId="0">'AUG 2018'!$A$1:$F$87</definedName>
    <definedName name="_xlnm.Print_Area" localSheetId="1">'MAR 2018'!$A$1:$E$63</definedName>
  </definedNames>
  <calcPr calcId="145621"/>
</workbook>
</file>

<file path=xl/calcChain.xml><?xml version="1.0" encoding="utf-8"?>
<calcChain xmlns="http://schemas.openxmlformats.org/spreadsheetml/2006/main">
  <c r="C77" i="5" l="1"/>
  <c r="C76" i="5"/>
  <c r="C12" i="5"/>
  <c r="B87" i="5"/>
  <c r="B86" i="5"/>
  <c r="B76" i="5"/>
  <c r="E3" i="5" l="1"/>
  <c r="E2" i="5"/>
  <c r="C67" i="5"/>
  <c r="C63" i="5"/>
  <c r="C40" i="5"/>
  <c r="C46" i="5" s="1"/>
  <c r="C6" i="5"/>
  <c r="E5" i="5" l="1"/>
  <c r="C69" i="5"/>
  <c r="C87" i="5" s="1"/>
  <c r="B67" i="5"/>
  <c r="B63" i="5" l="1"/>
  <c r="B69" i="5" s="1"/>
  <c r="B56" i="5"/>
  <c r="B53" i="5"/>
  <c r="B45" i="5"/>
  <c r="B40" i="5"/>
  <c r="B46" i="5" s="1"/>
  <c r="B28" i="5"/>
  <c r="B77" i="5" l="1"/>
  <c r="B57" i="5"/>
  <c r="C23" i="5"/>
  <c r="B23" i="5"/>
  <c r="B30" i="5" s="1"/>
  <c r="C14" i="5"/>
  <c r="B12" i="5"/>
  <c r="B6" i="5"/>
  <c r="B14" i="5" l="1"/>
  <c r="C47" i="1"/>
  <c r="C46" i="1"/>
  <c r="B63" i="1"/>
  <c r="B46" i="1"/>
  <c r="B55" i="1" l="1"/>
  <c r="B57" i="1" s="1"/>
  <c r="B12" i="1"/>
  <c r="B62" i="1" l="1"/>
  <c r="B47" i="1"/>
  <c r="B29" i="1"/>
  <c r="B6" i="1"/>
  <c r="B14" i="1" l="1"/>
  <c r="C24" i="1"/>
  <c r="B24" i="1"/>
  <c r="B31" i="1" l="1"/>
  <c r="C14" i="1"/>
</calcChain>
</file>

<file path=xl/comments1.xml><?xml version="1.0" encoding="utf-8"?>
<comments xmlns="http://schemas.openxmlformats.org/spreadsheetml/2006/main">
  <authors>
    <author>Author</author>
  </authors>
  <commentList>
    <comment ref="D28" authorId="0">
      <text>
        <r>
          <rPr>
            <sz val="11"/>
            <color indexed="8"/>
            <rFont val="Helvetica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29" authorId="0">
      <text>
        <r>
          <rPr>
            <sz val="11"/>
            <color indexed="8"/>
            <rFont val="Helvetica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<sst xmlns="http://schemas.openxmlformats.org/spreadsheetml/2006/main" count="136" uniqueCount="105">
  <si>
    <t>OPERATIONS</t>
  </si>
  <si>
    <t>ALLOCATIONS</t>
  </si>
  <si>
    <t>Checks Bank Cleared Detail:</t>
  </si>
  <si>
    <t>OPERATIONS:</t>
  </si>
  <si>
    <t>ALLOCATIONS:</t>
  </si>
  <si>
    <t>Income</t>
  </si>
  <si>
    <t>Marborg</t>
  </si>
  <si>
    <t>ENCUMBERED FUNDS 2017-18</t>
  </si>
  <si>
    <t>SUBTOTAL ENCUMBERED</t>
  </si>
  <si>
    <t>Total Funds AVAILABLE:</t>
  </si>
  <si>
    <r>
      <rPr>
        <b/>
        <i/>
        <sz val="14"/>
        <color indexed="8"/>
        <rFont val="Calibri"/>
      </rPr>
      <t>TOTAL Expenditures CLEARED:</t>
    </r>
    <r>
      <rPr>
        <i/>
        <sz val="14"/>
        <color indexed="8"/>
        <rFont val="Calibri"/>
      </rPr>
      <t xml:space="preserve">                      </t>
    </r>
  </si>
  <si>
    <r>
      <rPr>
        <b/>
        <i/>
        <sz val="14"/>
        <color indexed="8"/>
        <rFont val="Calibri"/>
      </rPr>
      <t>Total Expenditures CLEARED:</t>
    </r>
    <r>
      <rPr>
        <i/>
        <sz val="14"/>
        <color indexed="8"/>
        <rFont val="Calibri"/>
      </rPr>
      <t xml:space="preserve">                      </t>
    </r>
  </si>
  <si>
    <t>Total Allocations Funds Available</t>
  </si>
  <si>
    <r>
      <t>Total SNRA passed thru:</t>
    </r>
    <r>
      <rPr>
        <b/>
        <i/>
        <sz val="14"/>
        <color indexed="8"/>
        <rFont val="Calibri"/>
      </rPr>
      <t xml:space="preserve"> 111</t>
    </r>
  </si>
  <si>
    <r>
      <t>Total RDR Paid:</t>
    </r>
    <r>
      <rPr>
        <b/>
        <i/>
        <sz val="14"/>
        <color indexed="8"/>
        <rFont val="Calibri"/>
      </rPr>
      <t xml:space="preserve"> 111</t>
    </r>
  </si>
  <si>
    <t xml:space="preserve">Total Received:    111     </t>
  </si>
  <si>
    <t>Sept Deposits 0/Interst Only</t>
  </si>
  <si>
    <t>Maintenance Fee (RaboBank)</t>
  </si>
  <si>
    <t>Maintenance Fee</t>
  </si>
  <si>
    <t xml:space="preserve">Maintenance Fee </t>
  </si>
  <si>
    <t>Starting Balance as 12/29/2017</t>
  </si>
  <si>
    <t>EXPENDITURES JAN:</t>
  </si>
  <si>
    <t>MARBORG</t>
  </si>
  <si>
    <t>POINT Maintenance (replace lock)</t>
  </si>
  <si>
    <t>Total JAN BALANCE</t>
  </si>
  <si>
    <t xml:space="preserve">Feb Starting Balance </t>
  </si>
  <si>
    <t>EXPENDITURES Feb:</t>
  </si>
  <si>
    <t>Total 2/28/2018 Balance:</t>
  </si>
  <si>
    <t>Total Feb Income:</t>
  </si>
  <si>
    <t xml:space="preserve"> Total Jan Income:</t>
  </si>
  <si>
    <t>AS VERIFIED BY 1/29/2018 BANK STATEMENT:</t>
  </si>
  <si>
    <t xml:space="preserve"> Deposits 0 / Interest Only</t>
  </si>
  <si>
    <t>AS VERIFIED BY 2/28/2018 BANK STATEMENT:</t>
  </si>
  <si>
    <t>Mar Starting Balance</t>
  </si>
  <si>
    <t>Income - Mar</t>
  </si>
  <si>
    <t>0 Deposits, Interest Only</t>
  </si>
  <si>
    <t xml:space="preserve"> EXPENDITURES - Mar</t>
  </si>
  <si>
    <t>Mailing Materials</t>
  </si>
  <si>
    <t>Transfer to Allocations</t>
  </si>
  <si>
    <t>Total Mar Balance</t>
  </si>
  <si>
    <t>AS VERIFIED 3/30/2018 Bank Stmnt</t>
  </si>
  <si>
    <r>
      <rPr>
        <b/>
        <i/>
        <sz val="14"/>
        <color indexed="8"/>
        <rFont val="Calibri"/>
        <family val="2"/>
      </rPr>
      <t>EXPENDITURES</t>
    </r>
    <r>
      <rPr>
        <b/>
        <sz val="14"/>
        <color indexed="8"/>
        <rFont val="Calibri"/>
        <family val="2"/>
      </rPr>
      <t xml:space="preserve"> Mar </t>
    </r>
    <r>
      <rPr>
        <b/>
        <sz val="12"/>
        <color indexed="8"/>
        <rFont val="Calibri"/>
        <family val="2"/>
      </rPr>
      <t xml:space="preserve"> (Not Bank cleared)</t>
    </r>
  </si>
  <si>
    <t>Point &amp; Launch Ramp Locks  &amp; Keys</t>
  </si>
  <si>
    <t>Total Expenditures PENDING clearance</t>
  </si>
  <si>
    <t>Point Maintenance (prop tax)</t>
  </si>
  <si>
    <t>Dock Fee</t>
  </si>
  <si>
    <t>Transfer from Ops acct</t>
  </si>
  <si>
    <t>Dues / Keys</t>
  </si>
  <si>
    <t xml:space="preserve">Total Received:    105   </t>
  </si>
  <si>
    <t xml:space="preserve"> Interest Only</t>
  </si>
  <si>
    <t>Total Income June</t>
  </si>
  <si>
    <t>INCOME:</t>
  </si>
  <si>
    <t>Interest</t>
  </si>
  <si>
    <t>EXPENDITURES:</t>
  </si>
  <si>
    <t>Bank Charges - Maintenance Fee</t>
  </si>
  <si>
    <t>Point Maintenance (Prop Tax)</t>
  </si>
  <si>
    <t>Keys</t>
  </si>
  <si>
    <t>Point Sanitation</t>
  </si>
  <si>
    <t>Point Security</t>
  </si>
  <si>
    <t>Printing &amp; Postage</t>
  </si>
  <si>
    <t>Interst Only           /  Dock Fees</t>
  </si>
  <si>
    <t>Emergency Fund - Aluffo</t>
  </si>
  <si>
    <r>
      <t>Total SNRA passed thru:</t>
    </r>
    <r>
      <rPr>
        <b/>
        <i/>
        <sz val="14"/>
        <color rgb="FF0070C0"/>
        <rFont val="Calibri"/>
        <family val="2"/>
      </rPr>
      <t xml:space="preserve"> 105</t>
    </r>
  </si>
  <si>
    <r>
      <t>Total RDR Paid:</t>
    </r>
    <r>
      <rPr>
        <b/>
        <i/>
        <sz val="14"/>
        <color rgb="FF0070C0"/>
        <rFont val="Calibri"/>
        <family val="2"/>
      </rPr>
      <t xml:space="preserve"> 104</t>
    </r>
  </si>
  <si>
    <r>
      <rPr>
        <b/>
        <i/>
        <sz val="14"/>
        <color rgb="FF0070C0"/>
        <rFont val="Calibri"/>
        <family val="2"/>
      </rPr>
      <t>Total Expenditures CLEARED:</t>
    </r>
    <r>
      <rPr>
        <i/>
        <sz val="14"/>
        <color rgb="FF0070C0"/>
        <rFont val="Calibri"/>
        <family val="2"/>
      </rPr>
      <t xml:space="preserve">                      </t>
    </r>
  </si>
  <si>
    <r>
      <rPr>
        <b/>
        <i/>
        <sz val="14"/>
        <color rgb="FF0070C0"/>
        <rFont val="Calibri"/>
        <family val="2"/>
      </rPr>
      <t>TOTAL Expenditures CLEARED:</t>
    </r>
    <r>
      <rPr>
        <i/>
        <sz val="14"/>
        <color rgb="FF0070C0"/>
        <rFont val="Calibri"/>
        <family val="2"/>
      </rPr>
      <t xml:space="preserve">                      </t>
    </r>
  </si>
  <si>
    <t>Starting Balance as: 7/31/2018</t>
  </si>
  <si>
    <t>Income - August</t>
  </si>
  <si>
    <t xml:space="preserve"> Total August Income:</t>
  </si>
  <si>
    <t>EXPENDITURES August:</t>
  </si>
  <si>
    <t>Transfer to Allocations Acct</t>
  </si>
  <si>
    <t>Total August BALANCE</t>
  </si>
  <si>
    <t>AS VERIFIED BY: 8/31/2018 BANK STATEMENT:</t>
  </si>
  <si>
    <t xml:space="preserve"> Starting Balance SEPTEMBER 2018</t>
  </si>
  <si>
    <t>Income - Sept</t>
  </si>
  <si>
    <t>EXPENDITURES Sept:</t>
  </si>
  <si>
    <t>Total Sept Income:</t>
  </si>
  <si>
    <t>Total Sept Balance:</t>
  </si>
  <si>
    <t>AS VERIFIED BY 9/28/2018 BANK STATEMENT:</t>
  </si>
  <si>
    <t>Starting Balance OCTOBER</t>
  </si>
  <si>
    <t>Income - Oct</t>
  </si>
  <si>
    <t xml:space="preserve"> EXPENDITURES - Oct</t>
  </si>
  <si>
    <t xml:space="preserve">Insurica (Liability) </t>
  </si>
  <si>
    <t>Total Oct Expenditures:</t>
  </si>
  <si>
    <t>Total October Balance</t>
  </si>
  <si>
    <t>AS VERIFIED 10/31/2018 Bank Stmnt</t>
  </si>
  <si>
    <t>STARTING BALANCE NOVEMBER:</t>
  </si>
  <si>
    <t>Total Income NOV:</t>
  </si>
  <si>
    <t>Total Expenditures Nov:</t>
  </si>
  <si>
    <t>TOTAL NOVEMBER BALANCE:</t>
  </si>
  <si>
    <t>AS VERIFIED 11/30/2018 BANK STMNT</t>
  </si>
  <si>
    <t>Starting Balance DECEMBER</t>
  </si>
  <si>
    <t>Total Income December</t>
  </si>
  <si>
    <t>EXPENDITURES December Bank Cleared</t>
  </si>
  <si>
    <t>Total Expenditures December</t>
  </si>
  <si>
    <t>Total December Balance:</t>
  </si>
  <si>
    <t>Expenditures Pending JANUARY 2019</t>
  </si>
  <si>
    <t>Total Expenditures Pending:</t>
  </si>
  <si>
    <t>Total Available Funds as of Jan 2019</t>
  </si>
  <si>
    <t>ENCUMBERED FUNDS</t>
  </si>
  <si>
    <t>Fredricks (HM)</t>
  </si>
  <si>
    <t>Fredricks (LT)</t>
  </si>
  <si>
    <t>Fredricks (Aluffo)</t>
  </si>
  <si>
    <t>Wits Turn Tree Service (Pt Maintenance)</t>
  </si>
  <si>
    <t>AS VERIFIED 12/30/2018 BANK STMNT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</si>
</sst>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 &quot;&quot;$&quot;* #,##0.00&quot; &quot;;&quot; &quot;&quot;$&quot;* \(#,##0.00\);&quot; &quot;&quot;$&quot;* &quot;-&quot;??&quot; &quot;"/>
    <numFmt numFmtId="165" formatCode="&quot;$&quot;#,##0.00"/>
  </numFmts>
  <fonts count="49" x14ac:knownFonts="1">
    <font>
      <sz val="12"/>
      <color indexed="8"/>
      <name val="Verdana"/>
    </font>
    <font>
      <sz val="11"/>
      <color indexed="8"/>
      <name val="Calibri"/>
    </font>
    <font>
      <sz val="10"/>
      <color indexed="8"/>
      <name val="Calibri"/>
    </font>
    <font>
      <b/>
      <sz val="14"/>
      <color indexed="8"/>
      <name val="Calibri"/>
    </font>
    <font>
      <i/>
      <sz val="14"/>
      <color indexed="8"/>
      <name val="Calibri"/>
    </font>
    <font>
      <b/>
      <i/>
      <sz val="14"/>
      <color indexed="8"/>
      <name val="Calibri"/>
    </font>
    <font>
      <b/>
      <sz val="14"/>
      <color indexed="10"/>
      <name val="Calibri"/>
    </font>
    <font>
      <sz val="14"/>
      <color indexed="8"/>
      <name val="Calibri"/>
    </font>
    <font>
      <b/>
      <i/>
      <sz val="10"/>
      <color indexed="8"/>
      <name val="Calibri"/>
    </font>
    <font>
      <sz val="11"/>
      <color indexed="8"/>
      <name val="Helvetica"/>
    </font>
    <font>
      <sz val="12"/>
      <color indexed="8"/>
      <name val="Calibri"/>
    </font>
    <font>
      <sz val="14"/>
      <color indexed="10"/>
      <name val="Calibri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u/>
      <sz val="14"/>
      <color indexed="8"/>
      <name val="Calibri"/>
      <family val="2"/>
    </font>
    <font>
      <sz val="12"/>
      <color indexed="8"/>
      <name val="Verdana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1"/>
      <color indexed="8"/>
      <name val="Calibri"/>
      <family val="2"/>
    </font>
    <font>
      <b/>
      <i/>
      <u val="singleAccounting"/>
      <sz val="14"/>
      <color indexed="8"/>
      <name val="Calibri"/>
      <family val="2"/>
    </font>
    <font>
      <b/>
      <sz val="12"/>
      <color indexed="8"/>
      <name val="Verdan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Verdana"/>
    </font>
    <font>
      <sz val="10"/>
      <color rgb="FF0070C0"/>
      <name val="Calibri"/>
      <family val="2"/>
    </font>
    <font>
      <b/>
      <sz val="14"/>
      <color rgb="FF0070C0"/>
      <name val="Calibri"/>
      <family val="2"/>
    </font>
    <font>
      <sz val="11"/>
      <color rgb="FF0070C0"/>
      <name val="Calibri"/>
      <family val="2"/>
    </font>
    <font>
      <sz val="12"/>
      <color rgb="FF0070C0"/>
      <name val="Verdana"/>
      <family val="2"/>
    </font>
    <font>
      <b/>
      <i/>
      <sz val="11"/>
      <color rgb="FF0070C0"/>
      <name val="Calibri"/>
      <family val="2"/>
    </font>
    <font>
      <i/>
      <sz val="14"/>
      <color rgb="FF0070C0"/>
      <name val="Calibri"/>
      <family val="2"/>
    </font>
    <font>
      <b/>
      <i/>
      <sz val="14"/>
      <color rgb="FF0070C0"/>
      <name val="Calibri"/>
      <family val="2"/>
    </font>
    <font>
      <sz val="14"/>
      <color rgb="FF0070C0"/>
      <name val="Calibri"/>
      <family val="2"/>
    </font>
    <font>
      <b/>
      <i/>
      <sz val="12"/>
      <color rgb="FF0070C0"/>
      <name val="Calibri"/>
      <family val="2"/>
    </font>
    <font>
      <b/>
      <i/>
      <sz val="10"/>
      <color rgb="FF0070C0"/>
      <name val="Calibri"/>
      <family val="2"/>
    </font>
    <font>
      <b/>
      <u/>
      <sz val="14"/>
      <color rgb="FF0070C0"/>
      <name val="Calibri"/>
      <family val="2"/>
    </font>
    <font>
      <sz val="14"/>
      <color rgb="FF0070C0"/>
      <name val="Verdana"/>
      <family val="2"/>
    </font>
    <font>
      <sz val="12"/>
      <color rgb="FF0070C0"/>
      <name val="Calibri"/>
      <family val="2"/>
    </font>
    <font>
      <b/>
      <i/>
      <u val="singleAccounting"/>
      <sz val="14"/>
      <color rgb="FF0070C0"/>
      <name val="Calibri"/>
      <family val="2"/>
    </font>
    <font>
      <b/>
      <sz val="11"/>
      <color rgb="FF0070C0"/>
      <name val="Calibri"/>
      <family val="2"/>
    </font>
    <font>
      <b/>
      <sz val="12"/>
      <color rgb="FF0070C0"/>
      <name val="Verdana"/>
      <family val="2"/>
    </font>
    <font>
      <b/>
      <sz val="12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44" fontId="31" fillId="0" borderId="0" applyFont="0" applyFill="0" applyBorder="0" applyAlignment="0" applyProtection="0"/>
  </cellStyleXfs>
  <cellXfs count="280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1" fillId="0" borderId="0" xfId="0" applyNumberFormat="1" applyFont="1" applyAlignment="1"/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" fillId="0" borderId="3" xfId="0" applyFont="1" applyBorder="1" applyAlignment="1"/>
    <xf numFmtId="164" fontId="13" fillId="0" borderId="3" xfId="0" applyNumberFormat="1" applyFont="1" applyBorder="1" applyAlignment="1">
      <alignment horizontal="center"/>
    </xf>
    <xf numFmtId="165" fontId="13" fillId="0" borderId="3" xfId="0" applyNumberFormat="1" applyFont="1" applyBorder="1" applyAlignment="1"/>
    <xf numFmtId="0" fontId="18" fillId="0" borderId="5" xfId="0" applyNumberFormat="1" applyFont="1" applyBorder="1" applyAlignment="1">
      <alignment horizontal="left"/>
    </xf>
    <xf numFmtId="1" fontId="13" fillId="0" borderId="6" xfId="0" applyNumberFormat="1" applyFont="1" applyBorder="1" applyAlignment="1"/>
    <xf numFmtId="0" fontId="17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/>
    <xf numFmtId="164" fontId="3" fillId="0" borderId="2" xfId="0" applyNumberFormat="1" applyFont="1" applyBorder="1" applyAlignment="1"/>
    <xf numFmtId="165" fontId="13" fillId="0" borderId="2" xfId="0" applyNumberFormat="1" applyFont="1" applyBorder="1" applyAlignment="1"/>
    <xf numFmtId="0" fontId="14" fillId="0" borderId="3" xfId="0" applyNumberFormat="1" applyFont="1" applyBorder="1" applyAlignment="1"/>
    <xf numFmtId="165" fontId="3" fillId="0" borderId="3" xfId="0" applyNumberFormat="1" applyFont="1" applyBorder="1" applyAlignment="1">
      <alignment horizontal="center"/>
    </xf>
    <xf numFmtId="0" fontId="15" fillId="0" borderId="3" xfId="0" applyNumberFormat="1" applyFont="1" applyBorder="1" applyAlignment="1"/>
    <xf numFmtId="164" fontId="7" fillId="0" borderId="12" xfId="0" applyNumberFormat="1" applyFont="1" applyBorder="1" applyAlignment="1">
      <alignment horizontal="center"/>
    </xf>
    <xf numFmtId="0" fontId="13" fillId="0" borderId="8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right"/>
    </xf>
    <xf numFmtId="0" fontId="4" fillId="2" borderId="14" xfId="0" applyNumberFormat="1" applyFont="1" applyFill="1" applyBorder="1" applyAlignment="1">
      <alignment horizontal="left"/>
    </xf>
    <xf numFmtId="164" fontId="5" fillId="2" borderId="15" xfId="0" applyNumberFormat="1" applyFont="1" applyFill="1" applyBorder="1" applyAlignment="1">
      <alignment horizontal="center"/>
    </xf>
    <xf numFmtId="0" fontId="19" fillId="2" borderId="16" xfId="0" applyNumberFormat="1" applyFont="1" applyFill="1" applyBorder="1" applyAlignment="1">
      <alignment wrapText="1"/>
    </xf>
    <xf numFmtId="164" fontId="0" fillId="2" borderId="17" xfId="0" applyNumberFormat="1" applyFill="1" applyBorder="1" applyAlignment="1">
      <alignment wrapText="1"/>
    </xf>
    <xf numFmtId="164" fontId="5" fillId="2" borderId="19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1" fillId="0" borderId="8" xfId="0" applyFont="1" applyBorder="1" applyAlignment="1"/>
    <xf numFmtId="1" fontId="10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left"/>
    </xf>
    <xf numFmtId="0" fontId="4" fillId="2" borderId="20" xfId="0" applyNumberFormat="1" applyFont="1" applyFill="1" applyBorder="1" applyAlignment="1">
      <alignment horizontal="left"/>
    </xf>
    <xf numFmtId="0" fontId="14" fillId="2" borderId="16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left" wrapText="1"/>
    </xf>
    <xf numFmtId="164" fontId="5" fillId="0" borderId="2" xfId="0" applyNumberFormat="1" applyFont="1" applyFill="1" applyBorder="1" applyAlignment="1">
      <alignment horizontal="center"/>
    </xf>
    <xf numFmtId="0" fontId="13" fillId="0" borderId="2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16" fillId="0" borderId="3" xfId="0" applyNumberFormat="1" applyFont="1" applyBorder="1" applyAlignment="1"/>
    <xf numFmtId="14" fontId="13" fillId="0" borderId="3" xfId="0" applyNumberFormat="1" applyFont="1" applyBorder="1" applyAlignment="1">
      <alignment horizontal="left"/>
    </xf>
    <xf numFmtId="14" fontId="12" fillId="0" borderId="3" xfId="0" applyNumberFormat="1" applyFont="1" applyBorder="1" applyAlignment="1">
      <alignment horizontal="left"/>
    </xf>
    <xf numFmtId="164" fontId="7" fillId="0" borderId="3" xfId="0" applyNumberFormat="1" applyFont="1" applyBorder="1" applyAlignment="1"/>
    <xf numFmtId="0" fontId="12" fillId="0" borderId="3" xfId="0" applyNumberFormat="1" applyFont="1" applyBorder="1" applyAlignment="1"/>
    <xf numFmtId="165" fontId="3" fillId="0" borderId="23" xfId="0" applyNumberFormat="1" applyFont="1" applyBorder="1" applyAlignment="1">
      <alignment horizontal="center"/>
    </xf>
    <xf numFmtId="1" fontId="1" fillId="0" borderId="2" xfId="0" applyNumberFormat="1" applyFont="1" applyBorder="1" applyAlignment="1"/>
    <xf numFmtId="1" fontId="7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/>
    <xf numFmtId="0" fontId="13" fillId="0" borderId="3" xfId="0" applyNumberFormat="1" applyFont="1" applyBorder="1" applyAlignment="1"/>
    <xf numFmtId="0" fontId="1" fillId="0" borderId="23" xfId="0" applyFont="1" applyBorder="1" applyAlignment="1"/>
    <xf numFmtId="0" fontId="14" fillId="0" borderId="20" xfId="0" applyNumberFormat="1" applyFont="1" applyBorder="1" applyAlignment="1"/>
    <xf numFmtId="164" fontId="6" fillId="0" borderId="24" xfId="0" applyNumberFormat="1" applyFont="1" applyBorder="1" applyAlignment="1">
      <alignment horizontal="center"/>
    </xf>
    <xf numFmtId="0" fontId="14" fillId="0" borderId="16" xfId="0" applyNumberFormat="1" applyFont="1" applyBorder="1" applyAlignment="1"/>
    <xf numFmtId="1" fontId="7" fillId="0" borderId="16" xfId="0" applyNumberFormat="1" applyFont="1" applyBorder="1" applyAlignment="1"/>
    <xf numFmtId="0" fontId="13" fillId="0" borderId="7" xfId="0" applyNumberFormat="1" applyFont="1" applyBorder="1" applyAlignment="1"/>
    <xf numFmtId="164" fontId="3" fillId="0" borderId="25" xfId="0" applyNumberFormat="1" applyFont="1" applyBorder="1" applyAlignment="1">
      <alignment horizontal="left"/>
    </xf>
    <xf numFmtId="0" fontId="1" fillId="0" borderId="13" xfId="0" applyFont="1" applyBorder="1" applyAlignment="1"/>
    <xf numFmtId="1" fontId="7" fillId="0" borderId="26" xfId="0" applyNumberFormat="1" applyFont="1" applyBorder="1" applyAlignment="1"/>
    <xf numFmtId="1" fontId="7" fillId="0" borderId="27" xfId="0" applyNumberFormat="1" applyFont="1" applyBorder="1" applyAlignment="1"/>
    <xf numFmtId="0" fontId="1" fillId="0" borderId="27" xfId="0" applyFont="1" applyBorder="1" applyAlignment="1"/>
    <xf numFmtId="165" fontId="3" fillId="0" borderId="2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/>
    <xf numFmtId="1" fontId="4" fillId="0" borderId="2" xfId="0" applyNumberFormat="1" applyFont="1" applyBorder="1" applyAlignment="1"/>
    <xf numFmtId="0" fontId="17" fillId="0" borderId="11" xfId="0" applyNumberFormat="1" applyFont="1" applyBorder="1" applyAlignment="1">
      <alignment horizontal="right"/>
    </xf>
    <xf numFmtId="0" fontId="1" fillId="0" borderId="10" xfId="0" applyFont="1" applyBorder="1" applyAlignment="1"/>
    <xf numFmtId="164" fontId="3" fillId="0" borderId="28" xfId="0" applyNumberFormat="1" applyFont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165" fontId="13" fillId="0" borderId="21" xfId="0" applyNumberFormat="1" applyFont="1" applyBorder="1" applyAlignment="1"/>
    <xf numFmtId="0" fontId="18" fillId="0" borderId="9" xfId="0" applyNumberFormat="1" applyFont="1" applyBorder="1" applyAlignment="1">
      <alignment horizontal="left"/>
    </xf>
    <xf numFmtId="0" fontId="3" fillId="0" borderId="30" xfId="0" applyNumberFormat="1" applyFont="1" applyBorder="1" applyAlignment="1"/>
    <xf numFmtId="164" fontId="7" fillId="0" borderId="31" xfId="0" applyNumberFormat="1" applyFont="1" applyBorder="1" applyAlignment="1"/>
    <xf numFmtId="1" fontId="7" fillId="0" borderId="15" xfId="0" applyNumberFormat="1" applyFont="1" applyBorder="1" applyAlignment="1"/>
    <xf numFmtId="164" fontId="3" fillId="0" borderId="25" xfId="0" applyNumberFormat="1" applyFont="1" applyBorder="1" applyAlignment="1"/>
    <xf numFmtId="1" fontId="13" fillId="0" borderId="32" xfId="0" applyNumberFormat="1" applyFont="1" applyBorder="1" applyAlignment="1"/>
    <xf numFmtId="164" fontId="13" fillId="0" borderId="2" xfId="0" applyNumberFormat="1" applyFont="1" applyBorder="1" applyAlignment="1"/>
    <xf numFmtId="0" fontId="14" fillId="2" borderId="18" xfId="0" applyNumberFormat="1" applyFont="1" applyFill="1" applyBorder="1" applyAlignment="1">
      <alignment horizontal="right" wrapText="1"/>
    </xf>
    <xf numFmtId="0" fontId="17" fillId="0" borderId="3" xfId="0" applyNumberFormat="1" applyFont="1" applyBorder="1" applyAlignment="1">
      <alignment horizontal="right"/>
    </xf>
    <xf numFmtId="0" fontId="12" fillId="0" borderId="8" xfId="0" applyNumberFormat="1" applyFont="1" applyBorder="1" applyAlignment="1"/>
    <xf numFmtId="0" fontId="1" fillId="0" borderId="33" xfId="0" applyFont="1" applyBorder="1" applyAlignment="1"/>
    <xf numFmtId="164" fontId="5" fillId="2" borderId="34" xfId="0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1" fillId="0" borderId="22" xfId="0" applyFont="1" applyBorder="1" applyAlignment="1"/>
    <xf numFmtId="0" fontId="14" fillId="2" borderId="7" xfId="0" applyNumberFormat="1" applyFont="1" applyFill="1" applyBorder="1" applyAlignment="1">
      <alignment horizontal="left" wrapText="1"/>
    </xf>
    <xf numFmtId="0" fontId="18" fillId="0" borderId="14" xfId="0" applyNumberFormat="1" applyFont="1" applyBorder="1" applyAlignment="1">
      <alignment horizontal="left"/>
    </xf>
    <xf numFmtId="164" fontId="7" fillId="0" borderId="36" xfId="0" applyNumberFormat="1" applyFont="1" applyBorder="1" applyAlignment="1"/>
    <xf numFmtId="0" fontId="3" fillId="0" borderId="18" xfId="0" applyNumberFormat="1" applyFont="1" applyBorder="1" applyAlignment="1"/>
    <xf numFmtId="1" fontId="12" fillId="0" borderId="3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left"/>
    </xf>
    <xf numFmtId="0" fontId="1" fillId="0" borderId="3" xfId="0" applyNumberFormat="1" applyFont="1" applyBorder="1" applyAlignment="1"/>
    <xf numFmtId="1" fontId="13" fillId="0" borderId="3" xfId="0" applyNumberFormat="1" applyFont="1" applyBorder="1" applyAlignment="1">
      <alignment horizontal="left"/>
    </xf>
    <xf numFmtId="0" fontId="0" fillId="0" borderId="2" xfId="0" applyFont="1" applyBorder="1" applyAlignment="1">
      <alignment vertical="top" wrapText="1"/>
    </xf>
    <xf numFmtId="164" fontId="2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vertical="top" wrapText="1"/>
    </xf>
    <xf numFmtId="1" fontId="12" fillId="3" borderId="3" xfId="0" applyNumberFormat="1" applyFont="1" applyFill="1" applyBorder="1" applyAlignment="1">
      <alignment horizontal="right"/>
    </xf>
    <xf numFmtId="0" fontId="27" fillId="0" borderId="2" xfId="0" applyFont="1" applyBorder="1" applyAlignment="1"/>
    <xf numFmtId="0" fontId="27" fillId="0" borderId="2" xfId="0" applyNumberFormat="1" applyFont="1" applyBorder="1" applyAlignment="1"/>
    <xf numFmtId="0" fontId="26" fillId="0" borderId="2" xfId="0" applyFont="1" applyBorder="1" applyAlignment="1">
      <alignment vertical="top" wrapText="1"/>
    </xf>
    <xf numFmtId="164" fontId="29" fillId="0" borderId="3" xfId="0" applyNumberFormat="1" applyFont="1" applyBorder="1" applyAlignment="1">
      <alignment horizontal="center"/>
    </xf>
    <xf numFmtId="0" fontId="7" fillId="0" borderId="2" xfId="0" applyFont="1" applyBorder="1" applyAlignment="1"/>
    <xf numFmtId="0" fontId="24" fillId="0" borderId="2" xfId="0" applyFont="1" applyBorder="1" applyAlignment="1"/>
    <xf numFmtId="1" fontId="12" fillId="0" borderId="2" xfId="0" applyNumberFormat="1" applyFont="1" applyBorder="1" applyAlignment="1"/>
    <xf numFmtId="0" fontId="18" fillId="0" borderId="2" xfId="0" applyFont="1" applyBorder="1" applyAlignment="1"/>
    <xf numFmtId="0" fontId="12" fillId="0" borderId="2" xfId="0" applyFont="1" applyBorder="1" applyAlignment="1"/>
    <xf numFmtId="0" fontId="13" fillId="0" borderId="2" xfId="0" applyNumberFormat="1" applyFont="1" applyBorder="1" applyAlignment="1"/>
    <xf numFmtId="0" fontId="12" fillId="0" borderId="2" xfId="0" applyNumberFormat="1" applyFont="1" applyBorder="1" applyAlignment="1"/>
    <xf numFmtId="0" fontId="15" fillId="0" borderId="30" xfId="0" applyNumberFormat="1" applyFont="1" applyBorder="1" applyAlignment="1">
      <alignment horizontal="right"/>
    </xf>
    <xf numFmtId="164" fontId="22" fillId="0" borderId="37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44" fontId="12" fillId="0" borderId="3" xfId="0" applyNumberFormat="1" applyFont="1" applyBorder="1" applyAlignment="1"/>
    <xf numFmtId="44" fontId="12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20" fillId="3" borderId="3" xfId="0" applyNumberFormat="1" applyFont="1" applyFill="1" applyBorder="1" applyAlignment="1">
      <alignment horizontal="center"/>
    </xf>
    <xf numFmtId="44" fontId="25" fillId="0" borderId="3" xfId="0" applyNumberFormat="1" applyFont="1" applyBorder="1" applyAlignment="1"/>
    <xf numFmtId="164" fontId="21" fillId="0" borderId="3" xfId="0" applyNumberFormat="1" applyFont="1" applyBorder="1" applyAlignment="1">
      <alignment horizontal="center"/>
    </xf>
    <xf numFmtId="44" fontId="13" fillId="0" borderId="3" xfId="0" applyNumberFormat="1" applyFont="1" applyBorder="1" applyAlignment="1">
      <alignment horizontal="right" wrapText="1"/>
    </xf>
    <xf numFmtId="44" fontId="13" fillId="0" borderId="3" xfId="0" applyNumberFormat="1" applyFont="1" applyBorder="1" applyAlignment="1">
      <alignment horizontal="center"/>
    </xf>
    <xf numFmtId="0" fontId="28" fillId="0" borderId="3" xfId="0" applyNumberFormat="1" applyFont="1" applyBorder="1" applyAlignment="1">
      <alignment horizontal="left"/>
    </xf>
    <xf numFmtId="0" fontId="30" fillId="0" borderId="3" xfId="0" applyNumberFormat="1" applyFont="1" applyBorder="1" applyAlignment="1">
      <alignment horizontal="right"/>
    </xf>
    <xf numFmtId="44" fontId="23" fillId="0" borderId="3" xfId="0" applyNumberFormat="1" applyFont="1" applyBorder="1" applyAlignment="1">
      <alignment horizontal="center"/>
    </xf>
    <xf numFmtId="164" fontId="23" fillId="0" borderId="3" xfId="0" applyNumberFormat="1" applyFont="1" applyBorder="1" applyAlignment="1">
      <alignment horizontal="center"/>
    </xf>
    <xf numFmtId="165" fontId="15" fillId="0" borderId="38" xfId="0" applyNumberFormat="1" applyFont="1" applyBorder="1" applyAlignment="1">
      <alignment horizontal="center"/>
    </xf>
    <xf numFmtId="0" fontId="15" fillId="0" borderId="3" xfId="0" applyFont="1" applyBorder="1" applyAlignment="1"/>
    <xf numFmtId="1" fontId="32" fillId="0" borderId="1" xfId="0" applyNumberFormat="1" applyFont="1" applyBorder="1" applyAlignment="1">
      <alignment wrapText="1"/>
    </xf>
    <xf numFmtId="0" fontId="33" fillId="0" borderId="1" xfId="0" applyNumberFormat="1" applyFont="1" applyBorder="1" applyAlignment="1">
      <alignment horizontal="center"/>
    </xf>
    <xf numFmtId="0" fontId="34" fillId="0" borderId="1" xfId="0" applyFont="1" applyBorder="1" applyAlignment="1"/>
    <xf numFmtId="0" fontId="34" fillId="0" borderId="0" xfId="0" applyNumberFormat="1" applyFont="1" applyAlignment="1"/>
    <xf numFmtId="0" fontId="35" fillId="0" borderId="0" xfId="0" applyFont="1" applyAlignment="1">
      <alignment vertical="top" wrapText="1"/>
    </xf>
    <xf numFmtId="0" fontId="36" fillId="0" borderId="3" xfId="0" applyNumberFormat="1" applyFont="1" applyBorder="1" applyAlignment="1"/>
    <xf numFmtId="164" fontId="33" fillId="0" borderId="3" xfId="0" applyNumberFormat="1" applyFont="1" applyBorder="1" applyAlignment="1">
      <alignment horizontal="center"/>
    </xf>
    <xf numFmtId="44" fontId="33" fillId="0" borderId="45" xfId="0" applyNumberFormat="1" applyFont="1" applyBorder="1" applyAlignment="1">
      <alignment horizontal="center"/>
    </xf>
    <xf numFmtId="0" fontId="37" fillId="0" borderId="20" xfId="0" applyNumberFormat="1" applyFont="1" applyBorder="1" applyAlignment="1"/>
    <xf numFmtId="164" fontId="33" fillId="0" borderId="24" xfId="0" applyNumberFormat="1" applyFont="1" applyBorder="1" applyAlignment="1">
      <alignment horizontal="center"/>
    </xf>
    <xf numFmtId="14" fontId="33" fillId="0" borderId="3" xfId="0" applyNumberFormat="1" applyFont="1" applyBorder="1" applyAlignment="1">
      <alignment horizontal="left"/>
    </xf>
    <xf numFmtId="0" fontId="34" fillId="0" borderId="3" xfId="0" applyFont="1" applyBorder="1" applyAlignment="1"/>
    <xf numFmtId="0" fontId="34" fillId="0" borderId="23" xfId="0" applyFont="1" applyBorder="1" applyAlignment="1"/>
    <xf numFmtId="0" fontId="37" fillId="0" borderId="16" xfId="0" applyNumberFormat="1" applyFont="1" applyBorder="1" applyAlignment="1"/>
    <xf numFmtId="164" fontId="39" fillId="0" borderId="3" xfId="0" applyNumberFormat="1" applyFont="1" applyBorder="1" applyAlignment="1"/>
    <xf numFmtId="14" fontId="39" fillId="0" borderId="3" xfId="0" applyNumberFormat="1" applyFont="1" applyBorder="1" applyAlignment="1">
      <alignment horizontal="left"/>
    </xf>
    <xf numFmtId="44" fontId="39" fillId="0" borderId="23" xfId="0" applyNumberFormat="1" applyFont="1" applyBorder="1" applyAlignment="1"/>
    <xf numFmtId="1" fontId="39" fillId="0" borderId="16" xfId="0" applyNumberFormat="1" applyFont="1" applyBorder="1" applyAlignment="1"/>
    <xf numFmtId="0" fontId="39" fillId="0" borderId="3" xfId="0" applyNumberFormat="1" applyFont="1" applyBorder="1" applyAlignment="1"/>
    <xf numFmtId="0" fontId="33" fillId="0" borderId="7" xfId="0" applyNumberFormat="1" applyFont="1" applyBorder="1" applyAlignment="1"/>
    <xf numFmtId="164" fontId="33" fillId="0" borderId="25" xfId="0" applyNumberFormat="1" applyFont="1" applyBorder="1" applyAlignment="1">
      <alignment horizontal="left"/>
    </xf>
    <xf numFmtId="0" fontId="40" fillId="0" borderId="3" xfId="0" applyNumberFormat="1" applyFont="1" applyBorder="1" applyAlignment="1">
      <alignment horizontal="right"/>
    </xf>
    <xf numFmtId="165" fontId="33" fillId="0" borderId="3" xfId="0" applyNumberFormat="1" applyFont="1" applyBorder="1" applyAlignment="1">
      <alignment horizontal="center"/>
    </xf>
    <xf numFmtId="1" fontId="34" fillId="0" borderId="2" xfId="0" applyNumberFormat="1" applyFont="1" applyBorder="1" applyAlignment="1"/>
    <xf numFmtId="1" fontId="39" fillId="0" borderId="2" xfId="0" applyNumberFormat="1" applyFont="1" applyBorder="1" applyAlignment="1">
      <alignment horizontal="center"/>
    </xf>
    <xf numFmtId="0" fontId="33" fillId="0" borderId="22" xfId="0" applyNumberFormat="1" applyFont="1" applyBorder="1" applyAlignment="1">
      <alignment horizontal="left"/>
    </xf>
    <xf numFmtId="164" fontId="39" fillId="0" borderId="2" xfId="0" applyNumberFormat="1" applyFont="1" applyBorder="1" applyAlignment="1">
      <alignment horizontal="center"/>
    </xf>
    <xf numFmtId="0" fontId="34" fillId="0" borderId="13" xfId="0" applyFont="1" applyBorder="1" applyAlignment="1"/>
    <xf numFmtId="1" fontId="33" fillId="0" borderId="2" xfId="0" applyNumberFormat="1" applyFont="1" applyBorder="1" applyAlignment="1">
      <alignment horizontal="center"/>
    </xf>
    <xf numFmtId="0" fontId="37" fillId="2" borderId="14" xfId="0" applyNumberFormat="1" applyFont="1" applyFill="1" applyBorder="1" applyAlignment="1">
      <alignment horizontal="left"/>
    </xf>
    <xf numFmtId="164" fontId="38" fillId="2" borderId="15" xfId="0" applyNumberFormat="1" applyFont="1" applyFill="1" applyBorder="1" applyAlignment="1">
      <alignment horizontal="center"/>
    </xf>
    <xf numFmtId="0" fontId="35" fillId="2" borderId="16" xfId="0" applyNumberFormat="1" applyFont="1" applyFill="1" applyBorder="1" applyAlignment="1">
      <alignment wrapText="1"/>
    </xf>
    <xf numFmtId="164" fontId="35" fillId="2" borderId="17" xfId="0" applyNumberFormat="1" applyFont="1" applyFill="1" applyBorder="1" applyAlignment="1">
      <alignment wrapText="1"/>
    </xf>
    <xf numFmtId="0" fontId="37" fillId="2" borderId="18" xfId="0" applyNumberFormat="1" applyFont="1" applyFill="1" applyBorder="1" applyAlignment="1">
      <alignment horizontal="right" wrapText="1"/>
    </xf>
    <xf numFmtId="164" fontId="38" fillId="2" borderId="19" xfId="0" applyNumberFormat="1" applyFont="1" applyFill="1" applyBorder="1" applyAlignment="1">
      <alignment horizontal="center"/>
    </xf>
    <xf numFmtId="0" fontId="34" fillId="0" borderId="2" xfId="0" applyFont="1" applyBorder="1" applyAlignment="1"/>
    <xf numFmtId="1" fontId="33" fillId="0" borderId="4" xfId="0" applyNumberFormat="1" applyFont="1" applyBorder="1" applyAlignment="1">
      <alignment horizontal="right"/>
    </xf>
    <xf numFmtId="164" fontId="33" fillId="0" borderId="8" xfId="0" applyNumberFormat="1" applyFont="1" applyBorder="1" applyAlignment="1">
      <alignment horizontal="center"/>
    </xf>
    <xf numFmtId="0" fontId="34" fillId="0" borderId="10" xfId="0" applyFont="1" applyBorder="1" applyAlignment="1"/>
    <xf numFmtId="0" fontId="40" fillId="0" borderId="11" xfId="0" applyNumberFormat="1" applyFont="1" applyBorder="1" applyAlignment="1">
      <alignment horizontal="right"/>
    </xf>
    <xf numFmtId="164" fontId="33" fillId="0" borderId="28" xfId="0" applyNumberFormat="1" applyFont="1" applyBorder="1" applyAlignment="1">
      <alignment horizontal="center"/>
    </xf>
    <xf numFmtId="165" fontId="33" fillId="0" borderId="29" xfId="0" applyNumberFormat="1" applyFont="1" applyBorder="1" applyAlignment="1">
      <alignment horizontal="center"/>
    </xf>
    <xf numFmtId="0" fontId="40" fillId="0" borderId="2" xfId="0" applyNumberFormat="1" applyFont="1" applyBorder="1" applyAlignment="1">
      <alignment horizontal="right"/>
    </xf>
    <xf numFmtId="164" fontId="33" fillId="0" borderId="2" xfId="0" applyNumberFormat="1" applyFont="1" applyBorder="1" applyAlignment="1">
      <alignment horizontal="center"/>
    </xf>
    <xf numFmtId="165" fontId="33" fillId="0" borderId="2" xfId="0" applyNumberFormat="1" applyFont="1" applyBorder="1" applyAlignment="1">
      <alignment horizontal="center"/>
    </xf>
    <xf numFmtId="1" fontId="41" fillId="0" borderId="2" xfId="0" applyNumberFormat="1" applyFont="1" applyBorder="1" applyAlignment="1">
      <alignment horizontal="left" vertical="center" wrapText="1"/>
    </xf>
    <xf numFmtId="0" fontId="42" fillId="0" borderId="9" xfId="0" applyNumberFormat="1" applyFont="1" applyBorder="1" applyAlignment="1">
      <alignment horizontal="left"/>
    </xf>
    <xf numFmtId="164" fontId="39" fillId="0" borderId="31" xfId="0" applyNumberFormat="1" applyFont="1" applyBorder="1" applyAlignment="1"/>
    <xf numFmtId="1" fontId="39" fillId="0" borderId="15" xfId="0" applyNumberFormat="1" applyFont="1" applyBorder="1" applyAlignment="1"/>
    <xf numFmtId="0" fontId="42" fillId="0" borderId="5" xfId="0" applyNumberFormat="1" applyFont="1" applyBorder="1" applyAlignment="1">
      <alignment horizontal="left"/>
    </xf>
    <xf numFmtId="164" fontId="33" fillId="0" borderId="2" xfId="0" applyNumberFormat="1" applyFont="1" applyBorder="1" applyAlignment="1"/>
    <xf numFmtId="1" fontId="33" fillId="0" borderId="32" xfId="0" applyNumberFormat="1" applyFont="1" applyBorder="1" applyAlignment="1"/>
    <xf numFmtId="0" fontId="33" fillId="0" borderId="30" xfId="0" applyNumberFormat="1" applyFont="1" applyBorder="1" applyAlignment="1"/>
    <xf numFmtId="164" fontId="33" fillId="0" borderId="25" xfId="0" applyNumberFormat="1" applyFont="1" applyBorder="1" applyAlignment="1"/>
    <xf numFmtId="165" fontId="33" fillId="0" borderId="21" xfId="0" applyNumberFormat="1" applyFont="1" applyBorder="1" applyAlignment="1"/>
    <xf numFmtId="0" fontId="33" fillId="0" borderId="2" xfId="0" applyNumberFormat="1" applyFont="1" applyBorder="1" applyAlignment="1"/>
    <xf numFmtId="165" fontId="33" fillId="0" borderId="2" xfId="0" applyNumberFormat="1" applyFont="1" applyBorder="1" applyAlignment="1"/>
    <xf numFmtId="0" fontId="33" fillId="0" borderId="3" xfId="0" applyNumberFormat="1" applyFont="1" applyBorder="1" applyAlignment="1"/>
    <xf numFmtId="0" fontId="39" fillId="0" borderId="3" xfId="0" applyNumberFormat="1" applyFont="1" applyBorder="1" applyAlignment="1">
      <alignment horizontal="right"/>
    </xf>
    <xf numFmtId="164" fontId="39" fillId="0" borderId="3" xfId="0" applyNumberFormat="1" applyFont="1" applyBorder="1" applyAlignment="1">
      <alignment horizontal="center"/>
    </xf>
    <xf numFmtId="165" fontId="33" fillId="0" borderId="3" xfId="0" applyNumberFormat="1" applyFont="1" applyBorder="1" applyAlignment="1"/>
    <xf numFmtId="0" fontId="33" fillId="0" borderId="8" xfId="0" applyNumberFormat="1" applyFont="1" applyBorder="1" applyAlignment="1">
      <alignment horizontal="left"/>
    </xf>
    <xf numFmtId="0" fontId="34" fillId="0" borderId="8" xfId="0" applyFont="1" applyBorder="1" applyAlignment="1"/>
    <xf numFmtId="0" fontId="34" fillId="0" borderId="22" xfId="0" applyFont="1" applyBorder="1" applyAlignment="1"/>
    <xf numFmtId="0" fontId="37" fillId="2" borderId="20" xfId="0" applyNumberFormat="1" applyFont="1" applyFill="1" applyBorder="1" applyAlignment="1">
      <alignment horizontal="left"/>
    </xf>
    <xf numFmtId="164" fontId="38" fillId="2" borderId="34" xfId="0" applyNumberFormat="1" applyFont="1" applyFill="1" applyBorder="1" applyAlignment="1">
      <alignment horizontal="center"/>
    </xf>
    <xf numFmtId="1" fontId="39" fillId="0" borderId="3" xfId="0" applyNumberFormat="1" applyFont="1" applyBorder="1" applyAlignment="1"/>
    <xf numFmtId="0" fontId="37" fillId="2" borderId="16" xfId="0" applyNumberFormat="1" applyFont="1" applyFill="1" applyBorder="1" applyAlignment="1">
      <alignment horizontal="right"/>
    </xf>
    <xf numFmtId="164" fontId="37" fillId="2" borderId="23" xfId="0" applyNumberFormat="1" applyFont="1" applyFill="1" applyBorder="1" applyAlignment="1">
      <alignment horizontal="center"/>
    </xf>
    <xf numFmtId="0" fontId="37" fillId="2" borderId="39" xfId="0" applyNumberFormat="1" applyFont="1" applyFill="1" applyBorder="1" applyAlignment="1">
      <alignment horizontal="right"/>
    </xf>
    <xf numFmtId="164" fontId="37" fillId="2" borderId="40" xfId="0" applyNumberFormat="1" applyFont="1" applyFill="1" applyBorder="1" applyAlignment="1">
      <alignment horizontal="center"/>
    </xf>
    <xf numFmtId="0" fontId="37" fillId="2" borderId="7" xfId="0" applyNumberFormat="1" applyFont="1" applyFill="1" applyBorder="1" applyAlignment="1">
      <alignment horizontal="left" wrapText="1"/>
    </xf>
    <xf numFmtId="164" fontId="38" fillId="2" borderId="35" xfId="0" applyNumberFormat="1" applyFont="1" applyFill="1" applyBorder="1" applyAlignment="1">
      <alignment horizontal="center"/>
    </xf>
    <xf numFmtId="0" fontId="34" fillId="0" borderId="2" xfId="0" applyNumberFormat="1" applyFont="1" applyBorder="1" applyAlignment="1"/>
    <xf numFmtId="0" fontId="37" fillId="0" borderId="2" xfId="0" applyNumberFormat="1" applyFont="1" applyFill="1" applyBorder="1" applyAlignment="1">
      <alignment horizontal="left" wrapText="1"/>
    </xf>
    <xf numFmtId="164" fontId="38" fillId="0" borderId="2" xfId="0" applyNumberFormat="1" applyFont="1" applyFill="1" applyBorder="1" applyAlignment="1">
      <alignment horizontal="center"/>
    </xf>
    <xf numFmtId="0" fontId="38" fillId="0" borderId="3" xfId="0" applyNumberFormat="1" applyFont="1" applyBorder="1" applyAlignment="1">
      <alignment horizontal="right"/>
    </xf>
    <xf numFmtId="164" fontId="33" fillId="0" borderId="3" xfId="0" applyNumberFormat="1" applyFont="1" applyBorder="1" applyAlignment="1">
      <alignment horizontal="left"/>
    </xf>
    <xf numFmtId="0" fontId="39" fillId="0" borderId="2" xfId="0" applyFont="1" applyBorder="1" applyAlignment="1"/>
    <xf numFmtId="0" fontId="39" fillId="0" borderId="0" xfId="0" applyNumberFormat="1" applyFont="1" applyAlignment="1"/>
    <xf numFmtId="0" fontId="43" fillId="0" borderId="0" xfId="0" applyFont="1" applyAlignment="1">
      <alignment vertical="top" wrapText="1"/>
    </xf>
    <xf numFmtId="1" fontId="44" fillId="0" borderId="8" xfId="0" applyNumberFormat="1" applyFont="1" applyBorder="1" applyAlignment="1">
      <alignment horizontal="center"/>
    </xf>
    <xf numFmtId="165" fontId="33" fillId="0" borderId="22" xfId="0" applyNumberFormat="1" applyFont="1" applyBorder="1" applyAlignment="1">
      <alignment horizontal="center"/>
    </xf>
    <xf numFmtId="0" fontId="42" fillId="0" borderId="14" xfId="0" applyNumberFormat="1" applyFont="1" applyBorder="1" applyAlignment="1">
      <alignment horizontal="left"/>
    </xf>
    <xf numFmtId="164" fontId="39" fillId="0" borderId="36" xfId="0" applyNumberFormat="1" applyFont="1" applyBorder="1" applyAlignment="1"/>
    <xf numFmtId="1" fontId="37" fillId="0" borderId="2" xfId="0" applyNumberFormat="1" applyFont="1" applyBorder="1" applyAlignment="1"/>
    <xf numFmtId="1" fontId="33" fillId="0" borderId="6" xfId="0" applyNumberFormat="1" applyFont="1" applyBorder="1" applyAlignment="1"/>
    <xf numFmtId="0" fontId="33" fillId="0" borderId="18" xfId="0" applyNumberFormat="1" applyFont="1" applyBorder="1" applyAlignment="1"/>
    <xf numFmtId="165" fontId="39" fillId="0" borderId="3" xfId="0" applyNumberFormat="1" applyFont="1" applyBorder="1" applyAlignment="1">
      <alignment horizontal="center"/>
    </xf>
    <xf numFmtId="1" fontId="33" fillId="0" borderId="3" xfId="0" applyNumberFormat="1" applyFont="1" applyBorder="1" applyAlignment="1">
      <alignment horizontal="left"/>
    </xf>
    <xf numFmtId="44" fontId="39" fillId="0" borderId="3" xfId="0" applyNumberFormat="1" applyFont="1" applyBorder="1" applyAlignment="1"/>
    <xf numFmtId="1" fontId="39" fillId="0" borderId="3" xfId="0" applyNumberFormat="1" applyFont="1" applyBorder="1" applyAlignment="1">
      <alignment horizontal="right"/>
    </xf>
    <xf numFmtId="44" fontId="39" fillId="0" borderId="3" xfId="0" applyNumberFormat="1" applyFont="1" applyBorder="1" applyAlignment="1">
      <alignment horizontal="center"/>
    </xf>
    <xf numFmtId="0" fontId="36" fillId="0" borderId="3" xfId="0" applyNumberFormat="1" applyFont="1" applyBorder="1" applyAlignment="1">
      <alignment horizontal="right"/>
    </xf>
    <xf numFmtId="1" fontId="39" fillId="0" borderId="2" xfId="0" applyNumberFormat="1" applyFont="1" applyBorder="1" applyAlignment="1"/>
    <xf numFmtId="1" fontId="39" fillId="3" borderId="3" xfId="0" applyNumberFormat="1" applyFont="1" applyFill="1" applyBorder="1" applyAlignment="1">
      <alignment horizontal="right"/>
    </xf>
    <xf numFmtId="164" fontId="39" fillId="3" borderId="3" xfId="0" applyNumberFormat="1" applyFont="1" applyFill="1" applyBorder="1" applyAlignment="1">
      <alignment horizontal="center"/>
    </xf>
    <xf numFmtId="44" fontId="45" fillId="0" borderId="3" xfId="0" applyNumberFormat="1" applyFont="1" applyBorder="1" applyAlignment="1"/>
    <xf numFmtId="0" fontId="42" fillId="0" borderId="2" xfId="0" applyFont="1" applyBorder="1" applyAlignment="1"/>
    <xf numFmtId="0" fontId="36" fillId="0" borderId="3" xfId="0" applyFont="1" applyBorder="1" applyAlignment="1">
      <alignment horizontal="right" vertical="top" wrapText="1"/>
    </xf>
    <xf numFmtId="0" fontId="35" fillId="0" borderId="2" xfId="0" applyFont="1" applyBorder="1" applyAlignment="1">
      <alignment vertical="top" wrapText="1"/>
    </xf>
    <xf numFmtId="164" fontId="38" fillId="0" borderId="3" xfId="0" applyNumberFormat="1" applyFont="1" applyBorder="1" applyAlignment="1">
      <alignment horizontal="center"/>
    </xf>
    <xf numFmtId="0" fontId="34" fillId="0" borderId="3" xfId="0" applyNumberFormat="1" applyFont="1" applyBorder="1" applyAlignment="1"/>
    <xf numFmtId="0" fontId="35" fillId="0" borderId="3" xfId="0" applyFont="1" applyBorder="1" applyAlignment="1">
      <alignment vertical="top" wrapText="1"/>
    </xf>
    <xf numFmtId="0" fontId="33" fillId="0" borderId="41" xfId="0" applyNumberFormat="1" applyFont="1" applyBorder="1" applyAlignment="1"/>
    <xf numFmtId="164" fontId="38" fillId="0" borderId="41" xfId="0" applyNumberFormat="1" applyFont="1" applyBorder="1" applyAlignment="1">
      <alignment horizontal="center"/>
    </xf>
    <xf numFmtId="44" fontId="39" fillId="0" borderId="33" xfId="0" applyNumberFormat="1" applyFont="1" applyBorder="1" applyAlignment="1">
      <alignment horizontal="center"/>
    </xf>
    <xf numFmtId="0" fontId="38" fillId="0" borderId="43" xfId="0" applyNumberFormat="1" applyFont="1" applyBorder="1" applyAlignment="1"/>
    <xf numFmtId="44" fontId="33" fillId="0" borderId="44" xfId="0" applyNumberFormat="1" applyFont="1" applyBorder="1" applyAlignment="1">
      <alignment horizontal="right" wrapText="1"/>
    </xf>
    <xf numFmtId="44" fontId="33" fillId="0" borderId="46" xfId="0" applyNumberFormat="1" applyFont="1" applyBorder="1" applyAlignment="1">
      <alignment vertical="top" wrapText="1"/>
    </xf>
    <xf numFmtId="0" fontId="46" fillId="0" borderId="2" xfId="0" applyFont="1" applyBorder="1" applyAlignment="1"/>
    <xf numFmtId="0" fontId="46" fillId="0" borderId="2" xfId="0" applyNumberFormat="1" applyFont="1" applyBorder="1" applyAlignment="1"/>
    <xf numFmtId="0" fontId="47" fillId="0" borderId="2" xfId="0" applyFont="1" applyBorder="1" applyAlignment="1">
      <alignment vertical="top" wrapText="1"/>
    </xf>
    <xf numFmtId="0" fontId="37" fillId="0" borderId="42" xfId="0" applyNumberFormat="1" applyFont="1" applyBorder="1" applyAlignment="1"/>
    <xf numFmtId="164" fontId="38" fillId="0" borderId="42" xfId="0" applyNumberFormat="1" applyFont="1" applyBorder="1" applyAlignment="1">
      <alignment horizontal="center"/>
    </xf>
    <xf numFmtId="44" fontId="39" fillId="0" borderId="42" xfId="0" applyNumberFormat="1" applyFont="1" applyBorder="1" applyAlignment="1">
      <alignment horizontal="center"/>
    </xf>
    <xf numFmtId="0" fontId="39" fillId="0" borderId="2" xfId="0" applyNumberFormat="1" applyFont="1" applyBorder="1" applyAlignment="1"/>
    <xf numFmtId="0" fontId="48" fillId="0" borderId="3" xfId="0" applyNumberFormat="1" applyFont="1" applyBorder="1" applyAlignment="1">
      <alignment horizontal="left"/>
    </xf>
    <xf numFmtId="44" fontId="33" fillId="0" borderId="3" xfId="0" applyNumberFormat="1" applyFont="1" applyBorder="1" applyAlignment="1">
      <alignment horizontal="center"/>
    </xf>
    <xf numFmtId="0" fontId="33" fillId="0" borderId="3" xfId="0" applyNumberFormat="1" applyFont="1" applyBorder="1" applyAlignment="1">
      <alignment horizontal="left"/>
    </xf>
    <xf numFmtId="0" fontId="44" fillId="0" borderId="3" xfId="0" applyNumberFormat="1" applyFont="1" applyBorder="1" applyAlignment="1">
      <alignment horizontal="right"/>
    </xf>
    <xf numFmtId="0" fontId="48" fillId="0" borderId="3" xfId="0" applyNumberFormat="1" applyFont="1" applyBorder="1" applyAlignment="1">
      <alignment horizontal="right"/>
    </xf>
    <xf numFmtId="0" fontId="44" fillId="3" borderId="3" xfId="0" applyNumberFormat="1" applyFont="1" applyFill="1" applyBorder="1" applyAlignment="1">
      <alignment horizontal="right"/>
    </xf>
    <xf numFmtId="164" fontId="38" fillId="3" borderId="3" xfId="0" applyNumberFormat="1" applyFont="1" applyFill="1" applyBorder="1" applyAlignment="1">
      <alignment horizontal="center"/>
    </xf>
    <xf numFmtId="0" fontId="48" fillId="3" borderId="3" xfId="0" applyNumberFormat="1" applyFont="1" applyFill="1" applyBorder="1" applyAlignment="1">
      <alignment horizontal="right"/>
    </xf>
    <xf numFmtId="0" fontId="48" fillId="0" borderId="41" xfId="0" applyNumberFormat="1" applyFont="1" applyBorder="1" applyAlignment="1">
      <alignment horizontal="left"/>
    </xf>
    <xf numFmtId="44" fontId="33" fillId="0" borderId="41" xfId="0" applyNumberFormat="1" applyFont="1" applyBorder="1" applyAlignment="1">
      <alignment horizontal="center"/>
    </xf>
    <xf numFmtId="0" fontId="40" fillId="0" borderId="43" xfId="0" applyNumberFormat="1" applyFont="1" applyBorder="1" applyAlignment="1">
      <alignment horizontal="left"/>
    </xf>
    <xf numFmtId="164" fontId="38" fillId="0" borderId="44" xfId="0" applyNumberFormat="1" applyFont="1" applyBorder="1" applyAlignment="1">
      <alignment horizontal="center"/>
    </xf>
    <xf numFmtId="0" fontId="48" fillId="0" borderId="42" xfId="0" applyNumberFormat="1" applyFont="1" applyBorder="1" applyAlignment="1">
      <alignment horizontal="left"/>
    </xf>
    <xf numFmtId="164" fontId="37" fillId="0" borderId="3" xfId="0" applyNumberFormat="1" applyFont="1" applyBorder="1" applyAlignment="1">
      <alignment horizontal="center"/>
    </xf>
    <xf numFmtId="44" fontId="38" fillId="0" borderId="3" xfId="0" applyNumberFormat="1" applyFont="1" applyBorder="1" applyAlignment="1">
      <alignment horizontal="center"/>
    </xf>
    <xf numFmtId="0" fontId="40" fillId="0" borderId="3" xfId="0" applyNumberFormat="1" applyFont="1" applyBorder="1" applyAlignment="1">
      <alignment horizontal="left"/>
    </xf>
    <xf numFmtId="164" fontId="40" fillId="0" borderId="3" xfId="0" applyNumberFormat="1" applyFont="1" applyBorder="1" applyAlignment="1">
      <alignment horizontal="center"/>
    </xf>
    <xf numFmtId="44" fontId="34" fillId="0" borderId="3" xfId="0" applyNumberFormat="1" applyFont="1" applyBorder="1" applyAlignment="1">
      <alignment horizontal="center"/>
    </xf>
    <xf numFmtId="0" fontId="38" fillId="0" borderId="3" xfId="0" applyNumberFormat="1" applyFont="1" applyBorder="1" applyAlignment="1"/>
    <xf numFmtId="0" fontId="37" fillId="3" borderId="3" xfId="0" applyNumberFormat="1" applyFont="1" applyFill="1" applyBorder="1" applyAlignment="1">
      <alignment horizontal="right"/>
    </xf>
    <xf numFmtId="0" fontId="37" fillId="3" borderId="41" xfId="0" applyNumberFormat="1" applyFont="1" applyFill="1" applyBorder="1" applyAlignment="1">
      <alignment horizontal="right"/>
    </xf>
    <xf numFmtId="44" fontId="38" fillId="3" borderId="3" xfId="0" applyNumberFormat="1" applyFont="1" applyFill="1" applyBorder="1" applyAlignment="1">
      <alignment horizontal="center"/>
    </xf>
    <xf numFmtId="44" fontId="38" fillId="3" borderId="0" xfId="0" applyNumberFormat="1" applyFont="1" applyFill="1" applyAlignment="1"/>
    <xf numFmtId="0" fontId="38" fillId="3" borderId="3" xfId="0" applyNumberFormat="1" applyFont="1" applyFill="1" applyBorder="1" applyAlignment="1"/>
    <xf numFmtId="0" fontId="38" fillId="0" borderId="30" xfId="0" applyNumberFormat="1" applyFont="1" applyBorder="1" applyAlignment="1">
      <alignment horizontal="right"/>
    </xf>
    <xf numFmtId="164" fontId="38" fillId="0" borderId="37" xfId="0" applyNumberFormat="1" applyFont="1" applyBorder="1" applyAlignment="1">
      <alignment horizontal="center"/>
    </xf>
    <xf numFmtId="165" fontId="38" fillId="0" borderId="38" xfId="0" applyNumberFormat="1" applyFont="1" applyBorder="1" applyAlignment="1">
      <alignment horizontal="center"/>
    </xf>
    <xf numFmtId="0" fontId="38" fillId="0" borderId="3" xfId="0" applyFont="1" applyBorder="1" applyAlignment="1"/>
    <xf numFmtId="44" fontId="39" fillId="0" borderId="16" xfId="1" applyFont="1" applyBorder="1" applyAlignment="1"/>
    <xf numFmtId="44" fontId="39" fillId="0" borderId="26" xfId="1" applyFont="1" applyBorder="1" applyAlignment="1"/>
    <xf numFmtId="44" fontId="33" fillId="0" borderId="27" xfId="1" applyFont="1" applyBorder="1" applyAlignment="1"/>
    <xf numFmtId="44" fontId="39" fillId="0" borderId="3" xfId="1" applyFont="1" applyBorder="1" applyAlignment="1"/>
    <xf numFmtId="44" fontId="38" fillId="0" borderId="3" xfId="0" applyNumberFormat="1" applyFont="1" applyBorder="1" applyAlignment="1"/>
    <xf numFmtId="1" fontId="41" fillId="0" borderId="2" xfId="0" applyNumberFormat="1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EEECE1"/>
      <rgbColor rgb="FFFFFFFF"/>
      <rgbColor rgb="FFBDC0BF"/>
      <rgbColor rgb="FFDBDBDB"/>
      <rgbColor rgb="FFF4F4F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D90"/>
  <sheetViews>
    <sheetView showGridLines="0" tabSelected="1" view="pageLayout" topLeftCell="A61" zoomScaleNormal="100" workbookViewId="0">
      <selection activeCell="D70" sqref="D70"/>
    </sheetView>
  </sheetViews>
  <sheetFormatPr defaultColWidth="6.59765625" defaultRowHeight="18.75" customHeight="1" x14ac:dyDescent="0.25"/>
  <cols>
    <col min="1" max="1" width="29.8984375" style="131" customWidth="1"/>
    <col min="2" max="2" width="18.3984375" style="131" customWidth="1"/>
    <col min="3" max="3" width="15.59765625" style="131" customWidth="1"/>
    <col min="4" max="4" width="30.09765625" style="131" customWidth="1"/>
    <col min="5" max="5" width="12.19921875" style="131" customWidth="1"/>
    <col min="6" max="6" width="6.59765625" style="131" hidden="1" customWidth="1"/>
    <col min="7" max="212" width="6.59765625" style="131" customWidth="1"/>
    <col min="213" max="16384" width="6.59765625" style="132"/>
  </cols>
  <sheetData>
    <row r="1" spans="1:6" ht="19.5" customHeight="1" thickBot="1" x14ac:dyDescent="0.35">
      <c r="A1" s="128"/>
      <c r="B1" s="129" t="s">
        <v>0</v>
      </c>
      <c r="C1" s="129" t="s">
        <v>1</v>
      </c>
      <c r="D1" s="130"/>
      <c r="E1" s="130"/>
    </row>
    <row r="2" spans="1:6" ht="21.75" customHeight="1" thickBot="1" x14ac:dyDescent="0.35">
      <c r="A2" s="133" t="s">
        <v>66</v>
      </c>
      <c r="B2" s="134">
        <v>16915.099999999999</v>
      </c>
      <c r="C2" s="237">
        <v>46713.81</v>
      </c>
      <c r="D2" s="136" t="s">
        <v>62</v>
      </c>
      <c r="E2" s="137">
        <f>(140*F2)</f>
        <v>14700</v>
      </c>
      <c r="F2" s="131">
        <v>105</v>
      </c>
    </row>
    <row r="3" spans="1:6" ht="21.75" customHeight="1" x14ac:dyDescent="0.3">
      <c r="A3" s="138" t="s">
        <v>67</v>
      </c>
      <c r="B3" s="139"/>
      <c r="C3" s="140"/>
      <c r="D3" s="141" t="s">
        <v>63</v>
      </c>
      <c r="E3" s="142">
        <f>(300*F3)</f>
        <v>31200</v>
      </c>
      <c r="F3" s="131">
        <v>104</v>
      </c>
    </row>
    <row r="4" spans="1:6" ht="21.75" customHeight="1" x14ac:dyDescent="0.3">
      <c r="A4" s="143" t="s">
        <v>60</v>
      </c>
      <c r="B4" s="142">
        <v>0.12</v>
      </c>
      <c r="C4" s="144">
        <v>7956</v>
      </c>
      <c r="D4" s="145"/>
      <c r="E4" s="142"/>
    </row>
    <row r="5" spans="1:6" ht="21.75" customHeight="1" thickBot="1" x14ac:dyDescent="0.35">
      <c r="A5" s="146" t="s">
        <v>47</v>
      </c>
      <c r="B5" s="142">
        <v>450</v>
      </c>
      <c r="C5" s="140"/>
      <c r="D5" s="147" t="s">
        <v>48</v>
      </c>
      <c r="E5" s="148">
        <f>SUM(E2:E4)</f>
        <v>45900</v>
      </c>
    </row>
    <row r="6" spans="1:6" ht="21.75" customHeight="1" x14ac:dyDescent="0.3">
      <c r="A6" s="149" t="s">
        <v>68</v>
      </c>
      <c r="B6" s="134">
        <f>SUM(B2+B4+B5)</f>
        <v>17365.219999999998</v>
      </c>
      <c r="C6" s="150">
        <f>SUM(C2:C5)</f>
        <v>54669.81</v>
      </c>
      <c r="D6" s="151"/>
      <c r="E6" s="152"/>
    </row>
    <row r="7" spans="1:6" ht="33" customHeight="1" thickBot="1" x14ac:dyDescent="0.35">
      <c r="A7" s="153" t="s">
        <v>69</v>
      </c>
      <c r="B7" s="154"/>
      <c r="C7" s="155"/>
      <c r="D7" s="151"/>
      <c r="E7" s="156"/>
    </row>
    <row r="8" spans="1:6" ht="23.25" customHeight="1" x14ac:dyDescent="0.3">
      <c r="A8" s="157" t="s">
        <v>2</v>
      </c>
      <c r="B8" s="158"/>
      <c r="C8" s="273">
        <v>9942</v>
      </c>
      <c r="D8" s="151" t="s">
        <v>101</v>
      </c>
      <c r="E8" s="156"/>
    </row>
    <row r="9" spans="1:6" ht="23.25" customHeight="1" x14ac:dyDescent="0.3">
      <c r="A9" s="159" t="s">
        <v>17</v>
      </c>
      <c r="B9" s="160">
        <v>38</v>
      </c>
      <c r="C9" s="274">
        <v>2192</v>
      </c>
      <c r="D9" s="151" t="s">
        <v>100</v>
      </c>
      <c r="E9" s="156"/>
    </row>
    <row r="10" spans="1:6" ht="23.25" customHeight="1" x14ac:dyDescent="0.3">
      <c r="A10" s="159" t="s">
        <v>6</v>
      </c>
      <c r="B10" s="160">
        <v>148.30000000000001</v>
      </c>
      <c r="C10" s="274">
        <v>12775</v>
      </c>
      <c r="D10" s="151" t="s">
        <v>102</v>
      </c>
      <c r="E10" s="156"/>
    </row>
    <row r="11" spans="1:6" ht="23.25" customHeight="1" x14ac:dyDescent="0.3">
      <c r="A11" s="159" t="s">
        <v>70</v>
      </c>
      <c r="B11" s="160">
        <v>7956</v>
      </c>
      <c r="C11" s="274"/>
      <c r="D11" s="151"/>
      <c r="E11" s="156"/>
    </row>
    <row r="12" spans="1:6" ht="20.25" customHeight="1" thickBot="1" x14ac:dyDescent="0.35">
      <c r="A12" s="161" t="s">
        <v>64</v>
      </c>
      <c r="B12" s="162">
        <f>SUM(B9:B11)</f>
        <v>8142.3</v>
      </c>
      <c r="C12" s="275">
        <f>SUM(C8:C11)</f>
        <v>24909</v>
      </c>
      <c r="D12" s="163"/>
      <c r="E12" s="163"/>
    </row>
    <row r="13" spans="1:6" ht="8.25" customHeight="1" thickBot="1" x14ac:dyDescent="0.35">
      <c r="A13" s="164"/>
      <c r="B13" s="165"/>
      <c r="C13" s="166"/>
      <c r="D13" s="278"/>
      <c r="E13" s="163"/>
    </row>
    <row r="14" spans="1:6" ht="20.25" customHeight="1" thickBot="1" x14ac:dyDescent="0.35">
      <c r="A14" s="167" t="s">
        <v>71</v>
      </c>
      <c r="B14" s="168">
        <f>B6-B12</f>
        <v>9222.9199999999983</v>
      </c>
      <c r="C14" s="169">
        <f>SUM(C6-C12)</f>
        <v>29760.809999999998</v>
      </c>
      <c r="D14" s="278"/>
      <c r="E14" s="163"/>
    </row>
    <row r="15" spans="1:6" ht="9.75" customHeight="1" thickBot="1" x14ac:dyDescent="0.35">
      <c r="A15" s="170"/>
      <c r="B15" s="171"/>
      <c r="C15" s="172"/>
      <c r="D15" s="173"/>
      <c r="E15" s="163"/>
    </row>
    <row r="16" spans="1:6" ht="20.25" customHeight="1" x14ac:dyDescent="0.3">
      <c r="A16" s="174" t="s">
        <v>72</v>
      </c>
      <c r="B16" s="175"/>
      <c r="C16" s="176"/>
      <c r="D16" s="173"/>
      <c r="E16" s="163"/>
    </row>
    <row r="17" spans="1:212" ht="20.25" customHeight="1" x14ac:dyDescent="0.3">
      <c r="A17" s="177"/>
      <c r="B17" s="178" t="s">
        <v>3</v>
      </c>
      <c r="C17" s="179" t="s">
        <v>4</v>
      </c>
      <c r="D17" s="173"/>
      <c r="E17" s="163"/>
    </row>
    <row r="18" spans="1:212" ht="20.25" customHeight="1" thickBot="1" x14ac:dyDescent="0.35">
      <c r="A18" s="180"/>
      <c r="B18" s="181">
        <v>9222.92</v>
      </c>
      <c r="C18" s="182">
        <v>29760.81</v>
      </c>
      <c r="D18" s="163"/>
      <c r="E18" s="163"/>
    </row>
    <row r="19" spans="1:212" ht="20.25" customHeight="1" x14ac:dyDescent="0.3">
      <c r="A19" s="183"/>
      <c r="B19" s="178"/>
      <c r="C19" s="184"/>
      <c r="D19" s="163"/>
      <c r="E19" s="163"/>
    </row>
    <row r="20" spans="1:212" ht="20.25" customHeight="1" x14ac:dyDescent="0.3">
      <c r="A20" s="133" t="s">
        <v>73</v>
      </c>
      <c r="B20" s="134">
        <v>9222.92</v>
      </c>
      <c r="C20" s="150">
        <v>29760.81</v>
      </c>
      <c r="D20" s="163"/>
      <c r="E20" s="163"/>
    </row>
    <row r="21" spans="1:212" ht="20.25" customHeight="1" x14ac:dyDescent="0.3">
      <c r="A21" s="185" t="s">
        <v>74</v>
      </c>
      <c r="B21" s="134"/>
      <c r="C21" s="150"/>
      <c r="D21" s="163"/>
      <c r="E21" s="163"/>
    </row>
    <row r="22" spans="1:212" ht="20.25" customHeight="1" x14ac:dyDescent="0.3">
      <c r="A22" s="186" t="s">
        <v>31</v>
      </c>
      <c r="B22" s="187">
        <v>7.0000000000000007E-2</v>
      </c>
      <c r="C22" s="150"/>
      <c r="D22" s="163"/>
      <c r="E22" s="163"/>
    </row>
    <row r="23" spans="1:212" ht="19.5" customHeight="1" x14ac:dyDescent="0.3">
      <c r="A23" s="149" t="s">
        <v>76</v>
      </c>
      <c r="B23" s="134">
        <f>SUM(B20:B22)</f>
        <v>9222.99</v>
      </c>
      <c r="C23" s="188">
        <f>SUM(C20:C22)</f>
        <v>29760.81</v>
      </c>
      <c r="D23" s="163"/>
      <c r="E23" s="163"/>
    </row>
    <row r="24" spans="1:212" ht="31.5" customHeight="1" thickBot="1" x14ac:dyDescent="0.35">
      <c r="A24" s="189" t="s">
        <v>75</v>
      </c>
      <c r="B24" s="190"/>
      <c r="C24" s="191"/>
      <c r="D24" s="163"/>
      <c r="E24" s="163"/>
    </row>
    <row r="25" spans="1:212" ht="19.5" customHeight="1" x14ac:dyDescent="0.3">
      <c r="A25" s="192" t="s">
        <v>2</v>
      </c>
      <c r="B25" s="193"/>
      <c r="C25" s="194"/>
      <c r="D25" s="163"/>
      <c r="E25" s="163"/>
    </row>
    <row r="26" spans="1:212" ht="20.25" customHeight="1" x14ac:dyDescent="0.3">
      <c r="A26" s="195" t="s">
        <v>18</v>
      </c>
      <c r="B26" s="196">
        <v>38</v>
      </c>
      <c r="C26" s="139"/>
      <c r="D26" s="163"/>
      <c r="E26" s="163"/>
    </row>
    <row r="27" spans="1:212" ht="20.25" customHeight="1" x14ac:dyDescent="0.3">
      <c r="A27" s="197" t="s">
        <v>6</v>
      </c>
      <c r="B27" s="198">
        <v>159.5</v>
      </c>
      <c r="C27" s="139"/>
      <c r="D27" s="163"/>
      <c r="E27" s="163"/>
    </row>
    <row r="28" spans="1:212" ht="20.25" customHeight="1" thickBot="1" x14ac:dyDescent="0.35">
      <c r="A28" s="199" t="s">
        <v>65</v>
      </c>
      <c r="B28" s="200">
        <f>SUM(B26:B27)</f>
        <v>197.5</v>
      </c>
      <c r="C28" s="139"/>
      <c r="D28" s="201"/>
      <c r="E28" s="154"/>
    </row>
    <row r="29" spans="1:212" ht="9.75" customHeight="1" x14ac:dyDescent="0.3">
      <c r="A29" s="202"/>
      <c r="B29" s="203"/>
      <c r="C29" s="163"/>
      <c r="D29" s="201"/>
      <c r="E29" s="154"/>
    </row>
    <row r="30" spans="1:212" s="208" customFormat="1" ht="20.25" customHeight="1" x14ac:dyDescent="0.3">
      <c r="A30" s="204" t="s">
        <v>77</v>
      </c>
      <c r="B30" s="205">
        <f>B23-B28</f>
        <v>9025.49</v>
      </c>
      <c r="C30" s="188">
        <v>29760.81</v>
      </c>
      <c r="D30" s="206"/>
      <c r="E30" s="206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</row>
    <row r="31" spans="1:212" ht="9.75" customHeight="1" thickBot="1" x14ac:dyDescent="0.35">
      <c r="A31" s="209"/>
      <c r="B31" s="165"/>
      <c r="C31" s="210"/>
      <c r="D31" s="163"/>
      <c r="E31" s="163"/>
    </row>
    <row r="32" spans="1:212" ht="24" customHeight="1" x14ac:dyDescent="0.3">
      <c r="A32" s="211" t="s">
        <v>78</v>
      </c>
      <c r="B32" s="212"/>
      <c r="C32" s="176"/>
      <c r="D32" s="213"/>
      <c r="E32" s="163"/>
    </row>
    <row r="33" spans="1:212" ht="20.25" customHeight="1" x14ac:dyDescent="0.3">
      <c r="A33" s="177"/>
      <c r="B33" s="178" t="s">
        <v>3</v>
      </c>
      <c r="C33" s="214" t="s">
        <v>4</v>
      </c>
      <c r="D33" s="213"/>
      <c r="E33" s="163"/>
    </row>
    <row r="34" spans="1:212" ht="18" customHeight="1" thickBot="1" x14ac:dyDescent="0.35">
      <c r="A34" s="215"/>
      <c r="B34" s="181">
        <v>9025.49</v>
      </c>
      <c r="C34" s="182">
        <v>29760.81</v>
      </c>
      <c r="D34" s="163"/>
      <c r="E34" s="163"/>
    </row>
    <row r="35" spans="1:212" ht="18" customHeight="1" x14ac:dyDescent="0.3">
      <c r="A35" s="183"/>
      <c r="B35" s="178"/>
      <c r="C35" s="184"/>
      <c r="D35" s="163"/>
      <c r="E35" s="163"/>
    </row>
    <row r="36" spans="1:212" ht="20.25" customHeight="1" x14ac:dyDescent="0.3">
      <c r="A36" s="133" t="s">
        <v>79</v>
      </c>
      <c r="B36" s="142">
        <v>9025.49</v>
      </c>
      <c r="C36" s="216">
        <v>29760.81</v>
      </c>
      <c r="D36" s="206"/>
      <c r="E36" s="163"/>
    </row>
    <row r="37" spans="1:212" ht="18" customHeight="1" x14ac:dyDescent="0.3">
      <c r="A37" s="217" t="s">
        <v>80</v>
      </c>
      <c r="B37" s="187"/>
      <c r="C37" s="218"/>
      <c r="D37" s="163"/>
      <c r="E37" s="163"/>
    </row>
    <row r="38" spans="1:212" ht="17.25" customHeight="1" x14ac:dyDescent="0.3">
      <c r="A38" s="219" t="s">
        <v>49</v>
      </c>
      <c r="B38" s="187">
        <v>7.0000000000000007E-2</v>
      </c>
      <c r="C38" s="218"/>
      <c r="D38" s="163"/>
      <c r="E38" s="163"/>
    </row>
    <row r="39" spans="1:212" ht="21" customHeight="1" x14ac:dyDescent="0.3">
      <c r="A39" s="186" t="s">
        <v>47</v>
      </c>
      <c r="B39" s="187"/>
      <c r="C39" s="220"/>
      <c r="D39" s="163"/>
      <c r="E39" s="163"/>
    </row>
    <row r="40" spans="1:212" ht="21" customHeight="1" x14ac:dyDescent="0.3">
      <c r="A40" s="221" t="s">
        <v>50</v>
      </c>
      <c r="B40" s="134">
        <f>SUM(B36:B39)</f>
        <v>9025.56</v>
      </c>
      <c r="C40" s="150">
        <f>SUM(C36:C39)</f>
        <v>29760.81</v>
      </c>
      <c r="D40" s="163"/>
      <c r="E40" s="163"/>
    </row>
    <row r="41" spans="1:212" ht="19.5" customHeight="1" x14ac:dyDescent="0.3">
      <c r="A41" s="185" t="s">
        <v>81</v>
      </c>
      <c r="B41" s="187"/>
      <c r="C41" s="218"/>
      <c r="D41" s="222"/>
      <c r="E41" s="163"/>
    </row>
    <row r="42" spans="1:212" ht="19.5" customHeight="1" x14ac:dyDescent="0.45">
      <c r="A42" s="223" t="s">
        <v>19</v>
      </c>
      <c r="B42" s="224">
        <v>38</v>
      </c>
      <c r="C42" s="225"/>
      <c r="D42" s="226"/>
      <c r="E42" s="163"/>
    </row>
    <row r="43" spans="1:212" ht="19.5" customHeight="1" x14ac:dyDescent="0.45">
      <c r="A43" s="223" t="s">
        <v>82</v>
      </c>
      <c r="B43" s="224">
        <v>2564.88</v>
      </c>
      <c r="C43" s="225"/>
      <c r="D43" s="226"/>
      <c r="E43" s="163"/>
    </row>
    <row r="44" spans="1:212" ht="19.5" customHeight="1" x14ac:dyDescent="0.45">
      <c r="A44" s="223" t="s">
        <v>6</v>
      </c>
      <c r="B44" s="224">
        <v>186.44</v>
      </c>
      <c r="C44" s="225"/>
      <c r="D44" s="226"/>
      <c r="E44" s="163"/>
    </row>
    <row r="45" spans="1:212" s="228" customFormat="1" ht="19.5" customHeight="1" x14ac:dyDescent="0.3">
      <c r="A45" s="227" t="s">
        <v>83</v>
      </c>
      <c r="B45" s="134">
        <f>SUM(B42:B44)</f>
        <v>2789.32</v>
      </c>
      <c r="C45" s="216"/>
      <c r="D45" s="206"/>
      <c r="E45" s="163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1"/>
      <c r="DU45" s="201"/>
      <c r="DV45" s="201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1"/>
      <c r="EJ45" s="201"/>
      <c r="EK45" s="201"/>
      <c r="EL45" s="201"/>
      <c r="EM45" s="201"/>
      <c r="EN45" s="201"/>
      <c r="EO45" s="201"/>
      <c r="EP45" s="201"/>
      <c r="EQ45" s="201"/>
      <c r="ER45" s="201"/>
      <c r="ES45" s="201"/>
      <c r="ET45" s="201"/>
      <c r="EU45" s="201"/>
      <c r="EV45" s="201"/>
      <c r="EW45" s="201"/>
      <c r="EX45" s="201"/>
      <c r="EY45" s="201"/>
      <c r="EZ45" s="201"/>
      <c r="FA45" s="201"/>
      <c r="FB45" s="201"/>
      <c r="FC45" s="201"/>
      <c r="FD45" s="201"/>
      <c r="FE45" s="201"/>
      <c r="FF45" s="201"/>
      <c r="FG45" s="201"/>
      <c r="FH45" s="201"/>
      <c r="FI45" s="201"/>
      <c r="FJ45" s="201"/>
      <c r="FK45" s="201"/>
      <c r="FL45" s="201"/>
      <c r="FM45" s="201"/>
      <c r="FN45" s="201"/>
      <c r="FO45" s="201"/>
      <c r="FP45" s="201"/>
      <c r="FQ45" s="201"/>
      <c r="FR45" s="201"/>
      <c r="FS45" s="201"/>
      <c r="FT45" s="201"/>
      <c r="FU45" s="201"/>
      <c r="FV45" s="201"/>
      <c r="FW45" s="201"/>
      <c r="FX45" s="201"/>
      <c r="FY45" s="201"/>
      <c r="FZ45" s="201"/>
      <c r="GA45" s="201"/>
      <c r="GB45" s="201"/>
      <c r="GC45" s="201"/>
      <c r="GD45" s="201"/>
      <c r="GE45" s="201"/>
      <c r="GF45" s="201"/>
      <c r="GG45" s="201"/>
      <c r="GH45" s="201"/>
      <c r="GI45" s="201"/>
      <c r="GJ45" s="201"/>
      <c r="GK45" s="201"/>
      <c r="GL45" s="201"/>
      <c r="GM45" s="201"/>
      <c r="GN45" s="201"/>
      <c r="GO45" s="201"/>
      <c r="GP45" s="201"/>
      <c r="GQ45" s="201"/>
      <c r="GR45" s="201"/>
      <c r="GS45" s="201"/>
      <c r="GT45" s="201"/>
      <c r="GU45" s="201"/>
      <c r="GV45" s="201"/>
      <c r="GW45" s="201"/>
      <c r="GX45" s="201"/>
      <c r="GY45" s="201"/>
      <c r="GZ45" s="201"/>
      <c r="HA45" s="201"/>
      <c r="HB45" s="201"/>
      <c r="HC45" s="201"/>
      <c r="HD45" s="201"/>
    </row>
    <row r="46" spans="1:212" s="231" customFormat="1" ht="21" customHeight="1" x14ac:dyDescent="0.3">
      <c r="A46" s="185" t="s">
        <v>84</v>
      </c>
      <c r="B46" s="229">
        <f>B40-B45</f>
        <v>6236.24</v>
      </c>
      <c r="C46" s="188">
        <f>SUM(C40)</f>
        <v>29760.81</v>
      </c>
      <c r="D46" s="206"/>
      <c r="E46" s="163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0"/>
      <c r="FF46" s="230"/>
      <c r="FG46" s="230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0"/>
      <c r="FT46" s="230"/>
      <c r="FU46" s="230"/>
      <c r="FV46" s="230"/>
      <c r="FW46" s="230"/>
      <c r="FX46" s="230"/>
      <c r="FY46" s="230"/>
      <c r="FZ46" s="230"/>
      <c r="GA46" s="230"/>
      <c r="GB46" s="230"/>
      <c r="GC46" s="230"/>
      <c r="GD46" s="230"/>
      <c r="GE46" s="230"/>
      <c r="GF46" s="230"/>
      <c r="GG46" s="230"/>
      <c r="GH46" s="230"/>
      <c r="GI46" s="230"/>
      <c r="GJ46" s="230"/>
      <c r="GK46" s="230"/>
      <c r="GL46" s="230"/>
      <c r="GM46" s="230"/>
      <c r="GN46" s="230"/>
      <c r="GO46" s="230"/>
      <c r="GP46" s="230"/>
      <c r="GQ46" s="230"/>
      <c r="GR46" s="230"/>
      <c r="GS46" s="230"/>
      <c r="GT46" s="230"/>
      <c r="GU46" s="230"/>
      <c r="GV46" s="230"/>
      <c r="GW46" s="230"/>
      <c r="GX46" s="230"/>
      <c r="GY46" s="230"/>
      <c r="GZ46" s="230"/>
      <c r="HA46" s="230"/>
      <c r="HB46" s="230"/>
      <c r="HC46" s="230"/>
      <c r="HD46" s="230"/>
    </row>
    <row r="47" spans="1:212" s="228" customFormat="1" ht="18" customHeight="1" thickBot="1" x14ac:dyDescent="0.35">
      <c r="A47" s="232"/>
      <c r="B47" s="233"/>
      <c r="C47" s="234"/>
      <c r="D47" s="206"/>
      <c r="E47" s="163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  <c r="ER47" s="201"/>
      <c r="ES47" s="201"/>
      <c r="ET47" s="201"/>
      <c r="EU47" s="201"/>
      <c r="EV47" s="201"/>
      <c r="EW47" s="201"/>
      <c r="EX47" s="201"/>
      <c r="EY47" s="201"/>
      <c r="EZ47" s="201"/>
      <c r="FA47" s="201"/>
      <c r="FB47" s="201"/>
      <c r="FC47" s="201"/>
      <c r="FD47" s="201"/>
      <c r="FE47" s="201"/>
      <c r="FF47" s="201"/>
      <c r="FG47" s="201"/>
      <c r="FH47" s="201"/>
      <c r="FI47" s="201"/>
      <c r="FJ47" s="201"/>
      <c r="FK47" s="201"/>
      <c r="FL47" s="201"/>
      <c r="FM47" s="201"/>
      <c r="FN47" s="201"/>
      <c r="FO47" s="201"/>
      <c r="FP47" s="201"/>
      <c r="FQ47" s="201"/>
      <c r="FR47" s="201"/>
      <c r="FS47" s="201"/>
      <c r="FT47" s="201"/>
      <c r="FU47" s="201"/>
      <c r="FV47" s="201"/>
      <c r="FW47" s="201"/>
      <c r="FX47" s="201"/>
      <c r="FY47" s="201"/>
      <c r="FZ47" s="201"/>
      <c r="GA47" s="201"/>
      <c r="GB47" s="201"/>
      <c r="GC47" s="201"/>
      <c r="GD47" s="201"/>
      <c r="GE47" s="201"/>
      <c r="GF47" s="201"/>
      <c r="GG47" s="201"/>
      <c r="GH47" s="201"/>
      <c r="GI47" s="201"/>
      <c r="GJ47" s="201"/>
      <c r="GK47" s="201"/>
      <c r="GL47" s="201"/>
      <c r="GM47" s="201"/>
      <c r="GN47" s="201"/>
      <c r="GO47" s="201"/>
      <c r="GP47" s="201"/>
      <c r="GQ47" s="201"/>
      <c r="GR47" s="201"/>
      <c r="GS47" s="201"/>
      <c r="GT47" s="201"/>
      <c r="GU47" s="201"/>
      <c r="GV47" s="201"/>
      <c r="GW47" s="201"/>
      <c r="GX47" s="201"/>
      <c r="GY47" s="201"/>
      <c r="GZ47" s="201"/>
      <c r="HA47" s="201"/>
      <c r="HB47" s="201"/>
      <c r="HC47" s="201"/>
      <c r="HD47" s="201"/>
    </row>
    <row r="48" spans="1:212" s="240" customFormat="1" ht="18" customHeight="1" thickBot="1" x14ac:dyDescent="0.35">
      <c r="A48" s="235" t="s">
        <v>85</v>
      </c>
      <c r="B48" s="236">
        <v>6236.24</v>
      </c>
      <c r="C48" s="237">
        <v>29760.81</v>
      </c>
      <c r="D48" s="183"/>
      <c r="E48" s="238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39"/>
      <c r="DE48" s="239"/>
      <c r="DF48" s="239"/>
      <c r="DG48" s="239"/>
      <c r="DH48" s="239"/>
      <c r="DI48" s="239"/>
      <c r="DJ48" s="239"/>
      <c r="DK48" s="239"/>
      <c r="DL48" s="239"/>
      <c r="DM48" s="239"/>
      <c r="DN48" s="239"/>
      <c r="DO48" s="239"/>
      <c r="DP48" s="239"/>
      <c r="DQ48" s="239"/>
      <c r="DR48" s="239"/>
      <c r="DS48" s="239"/>
      <c r="DT48" s="239"/>
      <c r="DU48" s="239"/>
      <c r="DV48" s="239"/>
      <c r="DW48" s="239"/>
      <c r="DX48" s="239"/>
      <c r="DY48" s="239"/>
      <c r="DZ48" s="239"/>
      <c r="EA48" s="239"/>
      <c r="EB48" s="239"/>
      <c r="EC48" s="239"/>
      <c r="ED48" s="239"/>
      <c r="EE48" s="239"/>
      <c r="EF48" s="239"/>
      <c r="EG48" s="239"/>
      <c r="EH48" s="239"/>
      <c r="EI48" s="239"/>
      <c r="EJ48" s="239"/>
      <c r="EK48" s="239"/>
      <c r="EL48" s="239"/>
      <c r="EM48" s="239"/>
      <c r="EN48" s="239"/>
      <c r="EO48" s="239"/>
      <c r="EP48" s="239"/>
      <c r="EQ48" s="239"/>
      <c r="ER48" s="239"/>
      <c r="ES48" s="239"/>
      <c r="ET48" s="239"/>
      <c r="EU48" s="239"/>
      <c r="EV48" s="239"/>
      <c r="EW48" s="239"/>
      <c r="EX48" s="239"/>
      <c r="EY48" s="239"/>
      <c r="EZ48" s="239"/>
      <c r="FA48" s="239"/>
      <c r="FB48" s="239"/>
      <c r="FC48" s="239"/>
      <c r="FD48" s="239"/>
      <c r="FE48" s="239"/>
      <c r="FF48" s="239"/>
      <c r="FG48" s="239"/>
      <c r="FH48" s="239"/>
      <c r="FI48" s="239"/>
      <c r="FJ48" s="239"/>
      <c r="FK48" s="239"/>
      <c r="FL48" s="239"/>
      <c r="FM48" s="239"/>
      <c r="FN48" s="239"/>
      <c r="FO48" s="239"/>
      <c r="FP48" s="239"/>
      <c r="FQ48" s="239"/>
      <c r="FR48" s="239"/>
      <c r="FS48" s="239"/>
      <c r="FT48" s="239"/>
      <c r="FU48" s="239"/>
      <c r="FV48" s="239"/>
      <c r="FW48" s="239"/>
      <c r="FX48" s="239"/>
      <c r="FY48" s="239"/>
      <c r="FZ48" s="239"/>
      <c r="GA48" s="239"/>
      <c r="GB48" s="239"/>
      <c r="GC48" s="239"/>
      <c r="GD48" s="239"/>
      <c r="GE48" s="239"/>
      <c r="GF48" s="239"/>
      <c r="GG48" s="239"/>
      <c r="GH48" s="239"/>
      <c r="GI48" s="239"/>
      <c r="GJ48" s="239"/>
      <c r="GK48" s="239"/>
      <c r="GL48" s="239"/>
      <c r="GM48" s="239"/>
      <c r="GN48" s="239"/>
      <c r="GO48" s="239"/>
      <c r="GP48" s="239"/>
      <c r="GQ48" s="239"/>
      <c r="GR48" s="239"/>
      <c r="GS48" s="239"/>
      <c r="GT48" s="239"/>
      <c r="GU48" s="239"/>
      <c r="GV48" s="239"/>
      <c r="GW48" s="239"/>
      <c r="GX48" s="239"/>
      <c r="GY48" s="239"/>
      <c r="GZ48" s="239"/>
      <c r="HA48" s="239"/>
      <c r="HB48" s="239"/>
      <c r="HC48" s="239"/>
      <c r="HD48" s="239"/>
    </row>
    <row r="49" spans="1:212" s="231" customFormat="1" ht="9" customHeight="1" x14ac:dyDescent="0.3">
      <c r="A49" s="241"/>
      <c r="B49" s="242"/>
      <c r="C49" s="243"/>
      <c r="D49" s="244"/>
      <c r="E49" s="163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/>
      <c r="DY49" s="230"/>
      <c r="DZ49" s="230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0"/>
      <c r="EP49" s="230"/>
      <c r="EQ49" s="230"/>
      <c r="ER49" s="230"/>
      <c r="ES49" s="230"/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0"/>
      <c r="FF49" s="230"/>
      <c r="FG49" s="230"/>
      <c r="FH49" s="230"/>
      <c r="FI49" s="230"/>
      <c r="FJ49" s="230"/>
      <c r="FK49" s="230"/>
      <c r="FL49" s="230"/>
      <c r="FM49" s="230"/>
      <c r="FN49" s="230"/>
      <c r="FO49" s="230"/>
      <c r="FP49" s="230"/>
      <c r="FQ49" s="230"/>
      <c r="FR49" s="230"/>
      <c r="FS49" s="230"/>
      <c r="FT49" s="230"/>
      <c r="FU49" s="230"/>
      <c r="FV49" s="230"/>
      <c r="FW49" s="230"/>
      <c r="FX49" s="230"/>
      <c r="FY49" s="230"/>
      <c r="FZ49" s="230"/>
      <c r="GA49" s="230"/>
      <c r="GB49" s="230"/>
      <c r="GC49" s="230"/>
      <c r="GD49" s="230"/>
      <c r="GE49" s="230"/>
      <c r="GF49" s="230"/>
      <c r="GG49" s="230"/>
      <c r="GH49" s="230"/>
      <c r="GI49" s="230"/>
      <c r="GJ49" s="230"/>
      <c r="GK49" s="230"/>
      <c r="GL49" s="230"/>
      <c r="GM49" s="230"/>
      <c r="GN49" s="230"/>
      <c r="GO49" s="230"/>
      <c r="GP49" s="230"/>
      <c r="GQ49" s="230"/>
      <c r="GR49" s="230"/>
      <c r="GS49" s="230"/>
      <c r="GT49" s="230"/>
      <c r="GU49" s="230"/>
      <c r="GV49" s="230"/>
      <c r="GW49" s="230"/>
      <c r="GX49" s="230"/>
      <c r="GY49" s="230"/>
      <c r="GZ49" s="230"/>
      <c r="HA49" s="230"/>
      <c r="HB49" s="230"/>
      <c r="HC49" s="230"/>
      <c r="HD49" s="230"/>
    </row>
    <row r="50" spans="1:212" s="228" customFormat="1" ht="21" customHeight="1" x14ac:dyDescent="0.3">
      <c r="A50" s="245" t="s">
        <v>86</v>
      </c>
      <c r="B50" s="229">
        <v>6236.24</v>
      </c>
      <c r="C50" s="246">
        <v>29760.81</v>
      </c>
      <c r="D50" s="244"/>
      <c r="E50" s="163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1"/>
      <c r="EL50" s="201"/>
      <c r="EM50" s="201"/>
      <c r="EN50" s="201"/>
      <c r="EO50" s="201"/>
      <c r="EP50" s="201"/>
      <c r="EQ50" s="201"/>
      <c r="ER50" s="201"/>
      <c r="ES50" s="201"/>
      <c r="ET50" s="201"/>
      <c r="EU50" s="201"/>
      <c r="EV50" s="201"/>
      <c r="EW50" s="201"/>
      <c r="EX50" s="201"/>
      <c r="EY50" s="201"/>
      <c r="EZ50" s="201"/>
      <c r="FA50" s="201"/>
      <c r="FB50" s="201"/>
      <c r="FC50" s="201"/>
      <c r="FD50" s="201"/>
      <c r="FE50" s="201"/>
      <c r="FF50" s="201"/>
      <c r="FG50" s="201"/>
      <c r="FH50" s="201"/>
      <c r="FI50" s="201"/>
      <c r="FJ50" s="201"/>
      <c r="FK50" s="201"/>
      <c r="FL50" s="201"/>
      <c r="FM50" s="201"/>
      <c r="FN50" s="201"/>
      <c r="FO50" s="201"/>
      <c r="FP50" s="201"/>
      <c r="FQ50" s="201"/>
      <c r="FR50" s="201"/>
      <c r="FS50" s="201"/>
      <c r="FT50" s="201"/>
      <c r="FU50" s="201"/>
      <c r="FV50" s="201"/>
      <c r="FW50" s="201"/>
      <c r="FX50" s="201"/>
      <c r="FY50" s="201"/>
      <c r="FZ50" s="201"/>
      <c r="GA50" s="201"/>
      <c r="GB50" s="201"/>
      <c r="GC50" s="201"/>
      <c r="GD50" s="201"/>
      <c r="GE50" s="201"/>
      <c r="GF50" s="201"/>
      <c r="GG50" s="201"/>
      <c r="GH50" s="201"/>
      <c r="GI50" s="201"/>
      <c r="GJ50" s="201"/>
      <c r="GK50" s="201"/>
      <c r="GL50" s="201"/>
      <c r="GM50" s="201"/>
      <c r="GN50" s="201"/>
      <c r="GO50" s="201"/>
      <c r="GP50" s="201"/>
      <c r="GQ50" s="201"/>
      <c r="GR50" s="201"/>
      <c r="GS50" s="201"/>
      <c r="GT50" s="201"/>
      <c r="GU50" s="201"/>
      <c r="GV50" s="201"/>
      <c r="GW50" s="201"/>
      <c r="GX50" s="201"/>
      <c r="GY50" s="201"/>
      <c r="GZ50" s="201"/>
      <c r="HA50" s="201"/>
      <c r="HB50" s="201"/>
      <c r="HC50" s="201"/>
      <c r="HD50" s="201"/>
    </row>
    <row r="51" spans="1:212" s="228" customFormat="1" ht="21" customHeight="1" x14ac:dyDescent="0.3">
      <c r="A51" s="247" t="s">
        <v>51</v>
      </c>
      <c r="B51" s="229"/>
      <c r="C51" s="220"/>
      <c r="D51" s="244"/>
      <c r="E51" s="163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  <c r="EJ51" s="201"/>
      <c r="EK51" s="201"/>
      <c r="EL51" s="201"/>
      <c r="EM51" s="201"/>
      <c r="EN51" s="201"/>
      <c r="EO51" s="201"/>
      <c r="EP51" s="201"/>
      <c r="EQ51" s="201"/>
      <c r="ER51" s="201"/>
      <c r="ES51" s="201"/>
      <c r="ET51" s="201"/>
      <c r="EU51" s="201"/>
      <c r="EV51" s="201"/>
      <c r="EW51" s="201"/>
      <c r="EX51" s="201"/>
      <c r="EY51" s="201"/>
      <c r="EZ51" s="201"/>
      <c r="FA51" s="201"/>
      <c r="FB51" s="201"/>
      <c r="FC51" s="201"/>
      <c r="FD51" s="201"/>
      <c r="FE51" s="201"/>
      <c r="FF51" s="201"/>
      <c r="FG51" s="201"/>
      <c r="FH51" s="201"/>
      <c r="FI51" s="201"/>
      <c r="FJ51" s="201"/>
      <c r="FK51" s="201"/>
      <c r="FL51" s="201"/>
      <c r="FM51" s="201"/>
      <c r="FN51" s="201"/>
      <c r="FO51" s="201"/>
      <c r="FP51" s="201"/>
      <c r="FQ51" s="201"/>
      <c r="FR51" s="201"/>
      <c r="FS51" s="201"/>
      <c r="FT51" s="201"/>
      <c r="FU51" s="201"/>
      <c r="FV51" s="201"/>
      <c r="FW51" s="201"/>
      <c r="FX51" s="201"/>
      <c r="FY51" s="201"/>
      <c r="FZ51" s="201"/>
      <c r="GA51" s="201"/>
      <c r="GB51" s="201"/>
      <c r="GC51" s="201"/>
      <c r="GD51" s="201"/>
      <c r="GE51" s="201"/>
      <c r="GF51" s="201"/>
      <c r="GG51" s="201"/>
      <c r="GH51" s="201"/>
      <c r="GI51" s="201"/>
      <c r="GJ51" s="201"/>
      <c r="GK51" s="201"/>
      <c r="GL51" s="201"/>
      <c r="GM51" s="201"/>
      <c r="GN51" s="201"/>
      <c r="GO51" s="201"/>
      <c r="GP51" s="201"/>
      <c r="GQ51" s="201"/>
      <c r="GR51" s="201"/>
      <c r="GS51" s="201"/>
      <c r="GT51" s="201"/>
      <c r="GU51" s="201"/>
      <c r="GV51" s="201"/>
      <c r="GW51" s="201"/>
      <c r="GX51" s="201"/>
      <c r="GY51" s="201"/>
      <c r="GZ51" s="201"/>
      <c r="HA51" s="201"/>
      <c r="HB51" s="201"/>
      <c r="HC51" s="201"/>
      <c r="HD51" s="201"/>
    </row>
    <row r="52" spans="1:212" s="228" customFormat="1" ht="21" customHeight="1" x14ac:dyDescent="0.3">
      <c r="A52" s="248" t="s">
        <v>52</v>
      </c>
      <c r="B52" s="229">
        <v>0.05</v>
      </c>
      <c r="C52" s="220"/>
      <c r="D52" s="244"/>
      <c r="E52" s="163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1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1"/>
      <c r="EL52" s="201"/>
      <c r="EM52" s="201"/>
      <c r="EN52" s="201"/>
      <c r="EO52" s="201"/>
      <c r="EP52" s="201"/>
      <c r="EQ52" s="201"/>
      <c r="ER52" s="201"/>
      <c r="ES52" s="201"/>
      <c r="ET52" s="201"/>
      <c r="EU52" s="201"/>
      <c r="EV52" s="201"/>
      <c r="EW52" s="201"/>
      <c r="EX52" s="201"/>
      <c r="EY52" s="201"/>
      <c r="EZ52" s="201"/>
      <c r="FA52" s="201"/>
      <c r="FB52" s="201"/>
      <c r="FC52" s="201"/>
      <c r="FD52" s="201"/>
      <c r="FE52" s="201"/>
      <c r="FF52" s="201"/>
      <c r="FG52" s="201"/>
      <c r="FH52" s="201"/>
      <c r="FI52" s="201"/>
      <c r="FJ52" s="201"/>
      <c r="FK52" s="201"/>
      <c r="FL52" s="201"/>
      <c r="FM52" s="201"/>
      <c r="FN52" s="201"/>
      <c r="FO52" s="201"/>
      <c r="FP52" s="201"/>
      <c r="FQ52" s="201"/>
      <c r="FR52" s="201"/>
      <c r="FS52" s="201"/>
      <c r="FT52" s="201"/>
      <c r="FU52" s="201"/>
      <c r="FV52" s="201"/>
      <c r="FW52" s="201"/>
      <c r="FX52" s="201"/>
      <c r="FY52" s="201"/>
      <c r="FZ52" s="201"/>
      <c r="GA52" s="201"/>
      <c r="GB52" s="201"/>
      <c r="GC52" s="201"/>
      <c r="GD52" s="201"/>
      <c r="GE52" s="201"/>
      <c r="GF52" s="201"/>
      <c r="GG52" s="201"/>
      <c r="GH52" s="201"/>
      <c r="GI52" s="201"/>
      <c r="GJ52" s="201"/>
      <c r="GK52" s="201"/>
      <c r="GL52" s="201"/>
      <c r="GM52" s="201"/>
      <c r="GN52" s="201"/>
      <c r="GO52" s="201"/>
      <c r="GP52" s="201"/>
      <c r="GQ52" s="201"/>
      <c r="GR52" s="201"/>
      <c r="GS52" s="201"/>
      <c r="GT52" s="201"/>
      <c r="GU52" s="201"/>
      <c r="GV52" s="201"/>
      <c r="GW52" s="201"/>
      <c r="GX52" s="201"/>
      <c r="GY52" s="201"/>
      <c r="GZ52" s="201"/>
      <c r="HA52" s="201"/>
      <c r="HB52" s="201"/>
      <c r="HC52" s="201"/>
      <c r="HD52" s="201"/>
    </row>
    <row r="53" spans="1:212" s="228" customFormat="1" ht="21" customHeight="1" x14ac:dyDescent="0.3">
      <c r="A53" s="249" t="s">
        <v>87</v>
      </c>
      <c r="B53" s="229">
        <f>SUM(B50:B52)</f>
        <v>6236.29</v>
      </c>
      <c r="C53" s="220"/>
      <c r="D53" s="244"/>
      <c r="E53" s="163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  <c r="EL53" s="201"/>
      <c r="EM53" s="201"/>
      <c r="EN53" s="201"/>
      <c r="EO53" s="201"/>
      <c r="EP53" s="201"/>
      <c r="EQ53" s="201"/>
      <c r="ER53" s="201"/>
      <c r="ES53" s="201"/>
      <c r="ET53" s="201"/>
      <c r="EU53" s="201"/>
      <c r="EV53" s="201"/>
      <c r="EW53" s="201"/>
      <c r="EX53" s="201"/>
      <c r="EY53" s="201"/>
      <c r="EZ53" s="201"/>
      <c r="FA53" s="201"/>
      <c r="FB53" s="201"/>
      <c r="FC53" s="201"/>
      <c r="FD53" s="201"/>
      <c r="FE53" s="201"/>
      <c r="FF53" s="201"/>
      <c r="FG53" s="201"/>
      <c r="FH53" s="201"/>
      <c r="FI53" s="201"/>
      <c r="FJ53" s="201"/>
      <c r="FK53" s="201"/>
      <c r="FL53" s="201"/>
      <c r="FM53" s="201"/>
      <c r="FN53" s="201"/>
      <c r="FO53" s="201"/>
      <c r="FP53" s="201"/>
      <c r="FQ53" s="201"/>
      <c r="FR53" s="201"/>
      <c r="FS53" s="201"/>
      <c r="FT53" s="201"/>
      <c r="FU53" s="201"/>
      <c r="FV53" s="201"/>
      <c r="FW53" s="201"/>
      <c r="FX53" s="201"/>
      <c r="FY53" s="201"/>
      <c r="FZ53" s="201"/>
      <c r="GA53" s="201"/>
      <c r="GB53" s="201"/>
      <c r="GC53" s="201"/>
      <c r="GD53" s="201"/>
      <c r="GE53" s="201"/>
      <c r="GF53" s="201"/>
      <c r="GG53" s="201"/>
      <c r="GH53" s="201"/>
      <c r="GI53" s="201"/>
      <c r="GJ53" s="201"/>
      <c r="GK53" s="201"/>
      <c r="GL53" s="201"/>
      <c r="GM53" s="201"/>
      <c r="GN53" s="201"/>
      <c r="GO53" s="201"/>
      <c r="GP53" s="201"/>
      <c r="GQ53" s="201"/>
      <c r="GR53" s="201"/>
      <c r="GS53" s="201"/>
      <c r="GT53" s="201"/>
      <c r="GU53" s="201"/>
      <c r="GV53" s="201"/>
      <c r="GW53" s="201"/>
      <c r="GX53" s="201"/>
      <c r="GY53" s="201"/>
      <c r="GZ53" s="201"/>
      <c r="HA53" s="201"/>
      <c r="HB53" s="201"/>
      <c r="HC53" s="201"/>
      <c r="HD53" s="201"/>
    </row>
    <row r="54" spans="1:212" s="228" customFormat="1" ht="21" customHeight="1" x14ac:dyDescent="0.3">
      <c r="A54" s="247" t="s">
        <v>53</v>
      </c>
      <c r="B54" s="229"/>
      <c r="C54" s="220"/>
      <c r="D54" s="244"/>
      <c r="E54" s="163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 s="201"/>
      <c r="EK54" s="201"/>
      <c r="EL54" s="201"/>
      <c r="EM54" s="201"/>
      <c r="EN54" s="201"/>
      <c r="EO54" s="201"/>
      <c r="EP54" s="201"/>
      <c r="EQ54" s="201"/>
      <c r="ER54" s="201"/>
      <c r="ES54" s="201"/>
      <c r="ET54" s="201"/>
      <c r="EU54" s="201"/>
      <c r="EV54" s="201"/>
      <c r="EW54" s="201"/>
      <c r="EX54" s="201"/>
      <c r="EY54" s="201"/>
      <c r="EZ54" s="201"/>
      <c r="FA54" s="201"/>
      <c r="FB54" s="201"/>
      <c r="FC54" s="201"/>
      <c r="FD54" s="201"/>
      <c r="FE54" s="201"/>
      <c r="FF54" s="201"/>
      <c r="FG54" s="201"/>
      <c r="FH54" s="201"/>
      <c r="FI54" s="201"/>
      <c r="FJ54" s="201"/>
      <c r="FK54" s="201"/>
      <c r="FL54" s="201"/>
      <c r="FM54" s="201"/>
      <c r="FN54" s="201"/>
      <c r="FO54" s="201"/>
      <c r="FP54" s="201"/>
      <c r="FQ54" s="201"/>
      <c r="FR54" s="201"/>
      <c r="FS54" s="201"/>
      <c r="FT54" s="201"/>
      <c r="FU54" s="201"/>
      <c r="FV54" s="201"/>
      <c r="FW54" s="201"/>
      <c r="FX54" s="201"/>
      <c r="FY54" s="201"/>
      <c r="FZ54" s="201"/>
      <c r="GA54" s="201"/>
      <c r="GB54" s="201"/>
      <c r="GC54" s="201"/>
      <c r="GD54" s="201"/>
      <c r="GE54" s="201"/>
      <c r="GF54" s="201"/>
      <c r="GG54" s="201"/>
      <c r="GH54" s="201"/>
      <c r="GI54" s="201"/>
      <c r="GJ54" s="201"/>
      <c r="GK54" s="201"/>
      <c r="GL54" s="201"/>
      <c r="GM54" s="201"/>
      <c r="GN54" s="201"/>
      <c r="GO54" s="201"/>
      <c r="GP54" s="201"/>
      <c r="GQ54" s="201"/>
      <c r="GR54" s="201"/>
      <c r="GS54" s="201"/>
      <c r="GT54" s="201"/>
      <c r="GU54" s="201"/>
      <c r="GV54" s="201"/>
      <c r="GW54" s="201"/>
      <c r="GX54" s="201"/>
      <c r="GY54" s="201"/>
      <c r="GZ54" s="201"/>
      <c r="HA54" s="201"/>
      <c r="HB54" s="201"/>
      <c r="HC54" s="201"/>
      <c r="HD54" s="201"/>
    </row>
    <row r="55" spans="1:212" s="228" customFormat="1" ht="21" customHeight="1" x14ac:dyDescent="0.3">
      <c r="A55" s="250" t="s">
        <v>54</v>
      </c>
      <c r="B55" s="251">
        <v>38</v>
      </c>
      <c r="C55" s="220"/>
      <c r="D55" s="244"/>
      <c r="E55" s="163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  <c r="ER55" s="201"/>
      <c r="ES55" s="201"/>
      <c r="ET55" s="201"/>
      <c r="EU55" s="201"/>
      <c r="EV55" s="201"/>
      <c r="EW55" s="201"/>
      <c r="EX55" s="201"/>
      <c r="EY55" s="201"/>
      <c r="EZ55" s="201"/>
      <c r="FA55" s="201"/>
      <c r="FB55" s="201"/>
      <c r="FC55" s="201"/>
      <c r="FD55" s="201"/>
      <c r="FE55" s="201"/>
      <c r="FF55" s="201"/>
      <c r="FG55" s="201"/>
      <c r="FH55" s="201"/>
      <c r="FI55" s="201"/>
      <c r="FJ55" s="201"/>
      <c r="FK55" s="201"/>
      <c r="FL55" s="201"/>
      <c r="FM55" s="201"/>
      <c r="FN55" s="201"/>
      <c r="FO55" s="201"/>
      <c r="FP55" s="201"/>
      <c r="FQ55" s="201"/>
      <c r="FR55" s="201"/>
      <c r="FS55" s="201"/>
      <c r="FT55" s="201"/>
      <c r="FU55" s="201"/>
      <c r="FV55" s="201"/>
      <c r="FW55" s="201"/>
      <c r="FX55" s="201"/>
      <c r="FY55" s="201"/>
      <c r="FZ55" s="201"/>
      <c r="GA55" s="201"/>
      <c r="GB55" s="201"/>
      <c r="GC55" s="201"/>
      <c r="GD55" s="201"/>
      <c r="GE55" s="201"/>
      <c r="GF55" s="201"/>
      <c r="GG55" s="201"/>
      <c r="GH55" s="201"/>
      <c r="GI55" s="201"/>
      <c r="GJ55" s="201"/>
      <c r="GK55" s="201"/>
      <c r="GL55" s="201"/>
      <c r="GM55" s="201"/>
      <c r="GN55" s="201"/>
      <c r="GO55" s="201"/>
      <c r="GP55" s="201"/>
      <c r="GQ55" s="201"/>
      <c r="GR55" s="201"/>
      <c r="GS55" s="201"/>
      <c r="GT55" s="201"/>
      <c r="GU55" s="201"/>
      <c r="GV55" s="201"/>
      <c r="GW55" s="201"/>
      <c r="GX55" s="201"/>
      <c r="GY55" s="201"/>
      <c r="GZ55" s="201"/>
      <c r="HA55" s="201"/>
      <c r="HB55" s="201"/>
      <c r="HC55" s="201"/>
      <c r="HD55" s="201"/>
    </row>
    <row r="56" spans="1:212" s="228" customFormat="1" ht="21" customHeight="1" x14ac:dyDescent="0.3">
      <c r="A56" s="252" t="s">
        <v>88</v>
      </c>
      <c r="B56" s="251">
        <f>SUM(B55:B55)</f>
        <v>38</v>
      </c>
      <c r="C56" s="220"/>
      <c r="D56" s="244"/>
      <c r="E56" s="163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  <c r="FF56" s="201"/>
      <c r="FG56" s="201"/>
      <c r="FH56" s="201"/>
      <c r="FI56" s="201"/>
      <c r="FJ56" s="201"/>
      <c r="FK56" s="201"/>
      <c r="FL56" s="201"/>
      <c r="FM56" s="201"/>
      <c r="FN56" s="201"/>
      <c r="FO56" s="201"/>
      <c r="FP56" s="201"/>
      <c r="FQ56" s="201"/>
      <c r="FR56" s="201"/>
      <c r="FS56" s="201"/>
      <c r="FT56" s="201"/>
      <c r="FU56" s="201"/>
      <c r="FV56" s="201"/>
      <c r="FW56" s="201"/>
      <c r="FX56" s="201"/>
      <c r="FY56" s="201"/>
      <c r="FZ56" s="201"/>
      <c r="GA56" s="201"/>
      <c r="GB56" s="201"/>
      <c r="GC56" s="201"/>
      <c r="GD56" s="201"/>
      <c r="GE56" s="201"/>
      <c r="GF56" s="201"/>
      <c r="GG56" s="201"/>
      <c r="GH56" s="201"/>
      <c r="GI56" s="201"/>
      <c r="GJ56" s="201"/>
      <c r="GK56" s="201"/>
      <c r="GL56" s="201"/>
      <c r="GM56" s="201"/>
      <c r="GN56" s="201"/>
      <c r="GO56" s="201"/>
      <c r="GP56" s="201"/>
      <c r="GQ56" s="201"/>
      <c r="GR56" s="201"/>
      <c r="GS56" s="201"/>
      <c r="GT56" s="201"/>
      <c r="GU56" s="201"/>
      <c r="GV56" s="201"/>
      <c r="GW56" s="201"/>
      <c r="GX56" s="201"/>
      <c r="GY56" s="201"/>
      <c r="GZ56" s="201"/>
      <c r="HA56" s="201"/>
      <c r="HB56" s="201"/>
      <c r="HC56" s="201"/>
      <c r="HD56" s="201"/>
    </row>
    <row r="57" spans="1:212" s="228" customFormat="1" ht="21" customHeight="1" thickBot="1" x14ac:dyDescent="0.35">
      <c r="A57" s="253" t="s">
        <v>89</v>
      </c>
      <c r="B57" s="233">
        <f>SUM(B53-B56)</f>
        <v>6198.29</v>
      </c>
      <c r="C57" s="254">
        <v>29760.81</v>
      </c>
      <c r="D57" s="244"/>
      <c r="E57" s="163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1"/>
      <c r="ET57" s="201"/>
      <c r="EU57" s="201"/>
      <c r="EV57" s="201"/>
      <c r="EW57" s="201"/>
      <c r="EX57" s="201"/>
      <c r="EY57" s="201"/>
      <c r="EZ57" s="201"/>
      <c r="FA57" s="201"/>
      <c r="FB57" s="201"/>
      <c r="FC57" s="201"/>
      <c r="FD57" s="201"/>
      <c r="FE57" s="201"/>
      <c r="FF57" s="201"/>
      <c r="FG57" s="201"/>
      <c r="FH57" s="201"/>
      <c r="FI57" s="201"/>
      <c r="FJ57" s="201"/>
      <c r="FK57" s="201"/>
      <c r="FL57" s="201"/>
      <c r="FM57" s="201"/>
      <c r="FN57" s="201"/>
      <c r="FO57" s="201"/>
      <c r="FP57" s="201"/>
      <c r="FQ57" s="201"/>
      <c r="FR57" s="201"/>
      <c r="FS57" s="201"/>
      <c r="FT57" s="201"/>
      <c r="FU57" s="201"/>
      <c r="FV57" s="201"/>
      <c r="FW57" s="201"/>
      <c r="FX57" s="201"/>
      <c r="FY57" s="201"/>
      <c r="FZ57" s="201"/>
      <c r="GA57" s="201"/>
      <c r="GB57" s="201"/>
      <c r="GC57" s="201"/>
      <c r="GD57" s="201"/>
      <c r="GE57" s="201"/>
      <c r="GF57" s="201"/>
      <c r="GG57" s="201"/>
      <c r="GH57" s="201"/>
      <c r="GI57" s="201"/>
      <c r="GJ57" s="201"/>
      <c r="GK57" s="201"/>
      <c r="GL57" s="201"/>
      <c r="GM57" s="201"/>
      <c r="GN57" s="201"/>
      <c r="GO57" s="201"/>
      <c r="GP57" s="201"/>
      <c r="GQ57" s="201"/>
      <c r="GR57" s="201"/>
      <c r="GS57" s="201"/>
      <c r="GT57" s="201"/>
      <c r="GU57" s="201"/>
      <c r="GV57" s="201"/>
      <c r="GW57" s="201"/>
      <c r="GX57" s="201"/>
      <c r="GY57" s="201"/>
      <c r="GZ57" s="201"/>
      <c r="HA57" s="201"/>
      <c r="HB57" s="201"/>
      <c r="HC57" s="201"/>
      <c r="HD57" s="201"/>
    </row>
    <row r="58" spans="1:212" s="228" customFormat="1" ht="21" customHeight="1" thickBot="1" x14ac:dyDescent="0.35">
      <c r="A58" s="255" t="s">
        <v>90</v>
      </c>
      <c r="B58" s="256">
        <v>6198.29</v>
      </c>
      <c r="C58" s="135">
        <v>29760.81</v>
      </c>
      <c r="D58" s="244"/>
      <c r="E58" s="163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1"/>
      <c r="DO58" s="201"/>
      <c r="DP58" s="201"/>
      <c r="DQ58" s="201"/>
      <c r="DR58" s="201"/>
      <c r="DS58" s="201"/>
      <c r="DT58" s="201"/>
      <c r="DU58" s="201"/>
      <c r="DV58" s="201"/>
      <c r="DW58" s="201"/>
      <c r="DX58" s="201"/>
      <c r="DY58" s="201"/>
      <c r="DZ58" s="201"/>
      <c r="EA58" s="201"/>
      <c r="EB58" s="201"/>
      <c r="EC58" s="201"/>
      <c r="ED58" s="201"/>
      <c r="EE58" s="201"/>
      <c r="EF58" s="201"/>
      <c r="EG58" s="201"/>
      <c r="EH58" s="201"/>
      <c r="EI58" s="201"/>
      <c r="EJ58" s="201"/>
      <c r="EK58" s="201"/>
      <c r="EL58" s="201"/>
      <c r="EM58" s="201"/>
      <c r="EN58" s="201"/>
      <c r="EO58" s="201"/>
      <c r="EP58" s="201"/>
      <c r="EQ58" s="201"/>
      <c r="ER58" s="201"/>
      <c r="ES58" s="201"/>
      <c r="ET58" s="201"/>
      <c r="EU58" s="201"/>
      <c r="EV58" s="201"/>
      <c r="EW58" s="201"/>
      <c r="EX58" s="201"/>
      <c r="EY58" s="201"/>
      <c r="EZ58" s="201"/>
      <c r="FA58" s="201"/>
      <c r="FB58" s="201"/>
      <c r="FC58" s="201"/>
      <c r="FD58" s="201"/>
      <c r="FE58" s="201"/>
      <c r="FF58" s="201"/>
      <c r="FG58" s="201"/>
      <c r="FH58" s="201"/>
      <c r="FI58" s="201"/>
      <c r="FJ58" s="201"/>
      <c r="FK58" s="201"/>
      <c r="FL58" s="201"/>
      <c r="FM58" s="201"/>
      <c r="FN58" s="201"/>
      <c r="FO58" s="201"/>
      <c r="FP58" s="201"/>
      <c r="FQ58" s="201"/>
      <c r="FR58" s="201"/>
      <c r="FS58" s="201"/>
      <c r="FT58" s="201"/>
      <c r="FU58" s="201"/>
      <c r="FV58" s="201"/>
      <c r="FW58" s="201"/>
      <c r="FX58" s="201"/>
      <c r="FY58" s="201"/>
      <c r="FZ58" s="201"/>
      <c r="GA58" s="201"/>
      <c r="GB58" s="201"/>
      <c r="GC58" s="201"/>
      <c r="GD58" s="201"/>
      <c r="GE58" s="201"/>
      <c r="GF58" s="201"/>
      <c r="GG58" s="201"/>
      <c r="GH58" s="201"/>
      <c r="GI58" s="201"/>
      <c r="GJ58" s="201"/>
      <c r="GK58" s="201"/>
      <c r="GL58" s="201"/>
      <c r="GM58" s="201"/>
      <c r="GN58" s="201"/>
      <c r="GO58" s="201"/>
      <c r="GP58" s="201"/>
      <c r="GQ58" s="201"/>
      <c r="GR58" s="201"/>
      <c r="GS58" s="201"/>
      <c r="GT58" s="201"/>
      <c r="GU58" s="201"/>
      <c r="GV58" s="201"/>
      <c r="GW58" s="201"/>
      <c r="GX58" s="201"/>
      <c r="GY58" s="201"/>
      <c r="GZ58" s="201"/>
      <c r="HA58" s="201"/>
      <c r="HB58" s="201"/>
      <c r="HC58" s="201"/>
      <c r="HD58" s="201"/>
    </row>
    <row r="59" spans="1:212" s="228" customFormat="1" ht="21" customHeight="1" x14ac:dyDescent="0.3">
      <c r="A59" s="257"/>
      <c r="B59" s="242"/>
      <c r="C59" s="243"/>
      <c r="D59" s="244"/>
      <c r="E59" s="163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  <c r="DQ59" s="201"/>
      <c r="DR59" s="201"/>
      <c r="DS59" s="201"/>
      <c r="DT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01"/>
      <c r="EE59" s="201"/>
      <c r="EF59" s="201"/>
      <c r="EG59" s="201"/>
      <c r="EH59" s="201"/>
      <c r="EI59" s="201"/>
      <c r="EJ59" s="201"/>
      <c r="EK59" s="201"/>
      <c r="EL59" s="201"/>
      <c r="EM59" s="201"/>
      <c r="EN59" s="201"/>
      <c r="EO59" s="201"/>
      <c r="EP59" s="201"/>
      <c r="EQ59" s="201"/>
      <c r="ER59" s="201"/>
      <c r="ES59" s="201"/>
      <c r="ET59" s="201"/>
      <c r="EU59" s="201"/>
      <c r="EV59" s="201"/>
      <c r="EW59" s="201"/>
      <c r="EX59" s="201"/>
      <c r="EY59" s="201"/>
      <c r="EZ59" s="201"/>
      <c r="FA59" s="201"/>
      <c r="FB59" s="201"/>
      <c r="FC59" s="201"/>
      <c r="FD59" s="201"/>
      <c r="FE59" s="201"/>
      <c r="FF59" s="201"/>
      <c r="FG59" s="201"/>
      <c r="FH59" s="201"/>
      <c r="FI59" s="201"/>
      <c r="FJ59" s="201"/>
      <c r="FK59" s="201"/>
      <c r="FL59" s="201"/>
      <c r="FM59" s="201"/>
      <c r="FN59" s="201"/>
      <c r="FO59" s="201"/>
      <c r="FP59" s="201"/>
      <c r="FQ59" s="201"/>
      <c r="FR59" s="201"/>
      <c r="FS59" s="201"/>
      <c r="FT59" s="201"/>
      <c r="FU59" s="201"/>
      <c r="FV59" s="201"/>
      <c r="FW59" s="201"/>
      <c r="FX59" s="201"/>
      <c r="FY59" s="201"/>
      <c r="FZ59" s="201"/>
      <c r="GA59" s="201"/>
      <c r="GB59" s="201"/>
      <c r="GC59" s="201"/>
      <c r="GD59" s="201"/>
      <c r="GE59" s="201"/>
      <c r="GF59" s="201"/>
      <c r="GG59" s="201"/>
      <c r="GH59" s="201"/>
      <c r="GI59" s="201"/>
      <c r="GJ59" s="201"/>
      <c r="GK59" s="201"/>
      <c r="GL59" s="201"/>
      <c r="GM59" s="201"/>
      <c r="GN59" s="201"/>
      <c r="GO59" s="201"/>
      <c r="GP59" s="201"/>
      <c r="GQ59" s="201"/>
      <c r="GR59" s="201"/>
      <c r="GS59" s="201"/>
      <c r="GT59" s="201"/>
      <c r="GU59" s="201"/>
      <c r="GV59" s="201"/>
      <c r="GW59" s="201"/>
      <c r="GX59" s="201"/>
      <c r="GY59" s="201"/>
      <c r="GZ59" s="201"/>
      <c r="HA59" s="201"/>
      <c r="HB59" s="201"/>
      <c r="HC59" s="201"/>
      <c r="HD59" s="201"/>
    </row>
    <row r="60" spans="1:212" s="228" customFormat="1" ht="21" customHeight="1" x14ac:dyDescent="0.3">
      <c r="A60" s="245" t="s">
        <v>91</v>
      </c>
      <c r="B60" s="229">
        <v>6198.29</v>
      </c>
      <c r="C60" s="246">
        <v>29760.81</v>
      </c>
      <c r="D60" s="244"/>
      <c r="E60" s="163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  <c r="DO60" s="201"/>
      <c r="DP60" s="201"/>
      <c r="DQ60" s="201"/>
      <c r="DR60" s="201"/>
      <c r="DS60" s="201"/>
      <c r="DT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1"/>
      <c r="EK60" s="201"/>
      <c r="EL60" s="201"/>
      <c r="EM60" s="201"/>
      <c r="EN60" s="201"/>
      <c r="EO60" s="201"/>
      <c r="EP60" s="201"/>
      <c r="EQ60" s="201"/>
      <c r="ER60" s="201"/>
      <c r="ES60" s="201"/>
      <c r="ET60" s="201"/>
      <c r="EU60" s="201"/>
      <c r="EV60" s="201"/>
      <c r="EW60" s="201"/>
      <c r="EX60" s="201"/>
      <c r="EY60" s="201"/>
      <c r="EZ60" s="201"/>
      <c r="FA60" s="201"/>
      <c r="FB60" s="201"/>
      <c r="FC60" s="201"/>
      <c r="FD60" s="201"/>
      <c r="FE60" s="201"/>
      <c r="FF60" s="201"/>
      <c r="FG60" s="201"/>
      <c r="FH60" s="201"/>
      <c r="FI60" s="201"/>
      <c r="FJ60" s="201"/>
      <c r="FK60" s="201"/>
      <c r="FL60" s="201"/>
      <c r="FM60" s="201"/>
      <c r="FN60" s="201"/>
      <c r="FO60" s="201"/>
      <c r="FP60" s="201"/>
      <c r="FQ60" s="201"/>
      <c r="FR60" s="201"/>
      <c r="FS60" s="201"/>
      <c r="FT60" s="201"/>
      <c r="FU60" s="201"/>
      <c r="FV60" s="201"/>
      <c r="FW60" s="201"/>
      <c r="FX60" s="201"/>
      <c r="FY60" s="201"/>
      <c r="FZ60" s="201"/>
      <c r="GA60" s="201"/>
      <c r="GB60" s="201"/>
      <c r="GC60" s="201"/>
      <c r="GD60" s="201"/>
      <c r="GE60" s="201"/>
      <c r="GF60" s="201"/>
      <c r="GG60" s="201"/>
      <c r="GH60" s="201"/>
      <c r="GI60" s="201"/>
      <c r="GJ60" s="201"/>
      <c r="GK60" s="201"/>
      <c r="GL60" s="201"/>
      <c r="GM60" s="201"/>
      <c r="GN60" s="201"/>
      <c r="GO60" s="201"/>
      <c r="GP60" s="201"/>
      <c r="GQ60" s="201"/>
      <c r="GR60" s="201"/>
      <c r="GS60" s="201"/>
      <c r="GT60" s="201"/>
      <c r="GU60" s="201"/>
      <c r="GV60" s="201"/>
      <c r="GW60" s="201"/>
      <c r="GX60" s="201"/>
      <c r="GY60" s="201"/>
      <c r="GZ60" s="201"/>
      <c r="HA60" s="201"/>
      <c r="HB60" s="201"/>
      <c r="HC60" s="201"/>
      <c r="HD60" s="201"/>
    </row>
    <row r="61" spans="1:212" s="228" customFormat="1" ht="21" customHeight="1" x14ac:dyDescent="0.3">
      <c r="A61" s="245" t="s">
        <v>51</v>
      </c>
      <c r="B61" s="229"/>
      <c r="C61" s="220"/>
      <c r="D61" s="244"/>
      <c r="E61" s="163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  <c r="DO61" s="201"/>
      <c r="DP61" s="201"/>
      <c r="DQ61" s="201"/>
      <c r="DR61" s="201"/>
      <c r="DS61" s="201"/>
      <c r="DT61" s="201"/>
      <c r="DU61" s="201"/>
      <c r="DV61" s="201"/>
      <c r="DW61" s="201"/>
      <c r="DX61" s="201"/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1"/>
      <c r="EM61" s="201"/>
      <c r="EN61" s="201"/>
      <c r="EO61" s="201"/>
      <c r="EP61" s="201"/>
      <c r="EQ61" s="201"/>
      <c r="ER61" s="201"/>
      <c r="ES61" s="201"/>
      <c r="ET61" s="201"/>
      <c r="EU61" s="201"/>
      <c r="EV61" s="201"/>
      <c r="EW61" s="201"/>
      <c r="EX61" s="201"/>
      <c r="EY61" s="201"/>
      <c r="EZ61" s="201"/>
      <c r="FA61" s="201"/>
      <c r="FB61" s="201"/>
      <c r="FC61" s="201"/>
      <c r="FD61" s="201"/>
      <c r="FE61" s="201"/>
      <c r="FF61" s="201"/>
      <c r="FG61" s="201"/>
      <c r="FH61" s="201"/>
      <c r="FI61" s="201"/>
      <c r="FJ61" s="201"/>
      <c r="FK61" s="201"/>
      <c r="FL61" s="201"/>
      <c r="FM61" s="201"/>
      <c r="FN61" s="201"/>
      <c r="FO61" s="201"/>
      <c r="FP61" s="201"/>
      <c r="FQ61" s="201"/>
      <c r="FR61" s="201"/>
      <c r="FS61" s="201"/>
      <c r="FT61" s="201"/>
      <c r="FU61" s="201"/>
      <c r="FV61" s="201"/>
      <c r="FW61" s="201"/>
      <c r="FX61" s="201"/>
      <c r="FY61" s="201"/>
      <c r="FZ61" s="201"/>
      <c r="GA61" s="201"/>
      <c r="GB61" s="201"/>
      <c r="GC61" s="201"/>
      <c r="GD61" s="201"/>
      <c r="GE61" s="201"/>
      <c r="GF61" s="201"/>
      <c r="GG61" s="201"/>
      <c r="GH61" s="201"/>
      <c r="GI61" s="201"/>
      <c r="GJ61" s="201"/>
      <c r="GK61" s="201"/>
      <c r="GL61" s="201"/>
      <c r="GM61" s="201"/>
      <c r="GN61" s="201"/>
      <c r="GO61" s="201"/>
      <c r="GP61" s="201"/>
      <c r="GQ61" s="201"/>
      <c r="GR61" s="201"/>
      <c r="GS61" s="201"/>
      <c r="GT61" s="201"/>
      <c r="GU61" s="201"/>
      <c r="GV61" s="201"/>
      <c r="GW61" s="201"/>
      <c r="GX61" s="201"/>
      <c r="GY61" s="201"/>
      <c r="GZ61" s="201"/>
      <c r="HA61" s="201"/>
      <c r="HB61" s="201"/>
      <c r="HC61" s="201"/>
      <c r="HD61" s="201"/>
    </row>
    <row r="62" spans="1:212" s="228" customFormat="1" ht="21" customHeight="1" x14ac:dyDescent="0.3">
      <c r="A62" s="248" t="s">
        <v>52</v>
      </c>
      <c r="B62" s="258">
        <v>0.05</v>
      </c>
      <c r="C62" s="220"/>
      <c r="D62" s="201"/>
      <c r="E62" s="163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  <c r="DQ62" s="201"/>
      <c r="DR62" s="201"/>
      <c r="DS62" s="201"/>
      <c r="DT62" s="201"/>
      <c r="DU62" s="201"/>
      <c r="DV62" s="201"/>
      <c r="DW62" s="201"/>
      <c r="DX62" s="201"/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1"/>
      <c r="EM62" s="201"/>
      <c r="EN62" s="201"/>
      <c r="EO62" s="201"/>
      <c r="EP62" s="201"/>
      <c r="EQ62" s="201"/>
      <c r="ER62" s="201"/>
      <c r="ES62" s="201"/>
      <c r="ET62" s="201"/>
      <c r="EU62" s="201"/>
      <c r="EV62" s="201"/>
      <c r="EW62" s="201"/>
      <c r="EX62" s="201"/>
      <c r="EY62" s="201"/>
      <c r="EZ62" s="201"/>
      <c r="FA62" s="201"/>
      <c r="FB62" s="201"/>
      <c r="FC62" s="201"/>
      <c r="FD62" s="201"/>
      <c r="FE62" s="201"/>
      <c r="FF62" s="201"/>
      <c r="FG62" s="201"/>
      <c r="FH62" s="201"/>
      <c r="FI62" s="201"/>
      <c r="FJ62" s="201"/>
      <c r="FK62" s="201"/>
      <c r="FL62" s="201"/>
      <c r="FM62" s="201"/>
      <c r="FN62" s="201"/>
      <c r="FO62" s="201"/>
      <c r="FP62" s="201"/>
      <c r="FQ62" s="201"/>
      <c r="FR62" s="201"/>
      <c r="FS62" s="201"/>
      <c r="FT62" s="201"/>
      <c r="FU62" s="201"/>
      <c r="FV62" s="201"/>
      <c r="FW62" s="201"/>
      <c r="FX62" s="201"/>
      <c r="FY62" s="201"/>
      <c r="FZ62" s="201"/>
      <c r="GA62" s="201"/>
      <c r="GB62" s="201"/>
      <c r="GC62" s="201"/>
      <c r="GD62" s="201"/>
      <c r="GE62" s="201"/>
      <c r="GF62" s="201"/>
      <c r="GG62" s="201"/>
      <c r="GH62" s="201"/>
      <c r="GI62" s="201"/>
      <c r="GJ62" s="201"/>
      <c r="GK62" s="201"/>
      <c r="GL62" s="201"/>
      <c r="GM62" s="201"/>
      <c r="GN62" s="201"/>
      <c r="GO62" s="201"/>
      <c r="GP62" s="201"/>
      <c r="GQ62" s="201"/>
      <c r="GR62" s="201"/>
      <c r="GS62" s="201"/>
      <c r="GT62" s="201"/>
      <c r="GU62" s="201"/>
      <c r="GV62" s="201"/>
      <c r="GW62" s="201"/>
      <c r="GX62" s="201"/>
      <c r="GY62" s="201"/>
      <c r="GZ62" s="201"/>
      <c r="HA62" s="201"/>
      <c r="HB62" s="201"/>
      <c r="HC62" s="201"/>
      <c r="HD62" s="201"/>
    </row>
    <row r="63" spans="1:212" s="228" customFormat="1" ht="21" customHeight="1" x14ac:dyDescent="0.3">
      <c r="A63" s="245" t="s">
        <v>92</v>
      </c>
      <c r="B63" s="229">
        <f>SUM(B60:B62)</f>
        <v>6198.34</v>
      </c>
      <c r="C63" s="259">
        <f>SUM(C60:C62)</f>
        <v>29760.81</v>
      </c>
      <c r="D63" s="244"/>
      <c r="E63" s="163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1"/>
      <c r="DW63" s="201"/>
      <c r="DX63" s="201"/>
      <c r="DY63" s="201"/>
      <c r="DZ63" s="201"/>
      <c r="EA63" s="201"/>
      <c r="EB63" s="201"/>
      <c r="EC63" s="201"/>
      <c r="ED63" s="201"/>
      <c r="EE63" s="201"/>
      <c r="EF63" s="201"/>
      <c r="EG63" s="201"/>
      <c r="EH63" s="201"/>
      <c r="EI63" s="201"/>
      <c r="EJ63" s="201"/>
      <c r="EK63" s="201"/>
      <c r="EL63" s="201"/>
      <c r="EM63" s="201"/>
      <c r="EN63" s="201"/>
      <c r="EO63" s="201"/>
      <c r="EP63" s="201"/>
      <c r="EQ63" s="201"/>
      <c r="ER63" s="201"/>
      <c r="ES63" s="201"/>
      <c r="ET63" s="201"/>
      <c r="EU63" s="201"/>
      <c r="EV63" s="201"/>
      <c r="EW63" s="201"/>
      <c r="EX63" s="201"/>
      <c r="EY63" s="201"/>
      <c r="EZ63" s="201"/>
      <c r="FA63" s="201"/>
      <c r="FB63" s="201"/>
      <c r="FC63" s="201"/>
      <c r="FD63" s="201"/>
      <c r="FE63" s="201"/>
      <c r="FF63" s="201"/>
      <c r="FG63" s="201"/>
      <c r="FH63" s="201"/>
      <c r="FI63" s="201"/>
      <c r="FJ63" s="201"/>
      <c r="FK63" s="201"/>
      <c r="FL63" s="201"/>
      <c r="FM63" s="201"/>
      <c r="FN63" s="201"/>
      <c r="FO63" s="201"/>
      <c r="FP63" s="201"/>
      <c r="FQ63" s="201"/>
      <c r="FR63" s="201"/>
      <c r="FS63" s="201"/>
      <c r="FT63" s="201"/>
      <c r="FU63" s="201"/>
      <c r="FV63" s="201"/>
      <c r="FW63" s="201"/>
      <c r="FX63" s="201"/>
      <c r="FY63" s="201"/>
      <c r="FZ63" s="201"/>
      <c r="GA63" s="201"/>
      <c r="GB63" s="201"/>
      <c r="GC63" s="201"/>
      <c r="GD63" s="201"/>
      <c r="GE63" s="201"/>
      <c r="GF63" s="201"/>
      <c r="GG63" s="201"/>
      <c r="GH63" s="201"/>
      <c r="GI63" s="201"/>
      <c r="GJ63" s="201"/>
      <c r="GK63" s="201"/>
      <c r="GL63" s="201"/>
      <c r="GM63" s="201"/>
      <c r="GN63" s="201"/>
      <c r="GO63" s="201"/>
      <c r="GP63" s="201"/>
      <c r="GQ63" s="201"/>
      <c r="GR63" s="201"/>
      <c r="GS63" s="201"/>
      <c r="GT63" s="201"/>
      <c r="GU63" s="201"/>
      <c r="GV63" s="201"/>
      <c r="GW63" s="201"/>
      <c r="GX63" s="201"/>
      <c r="GY63" s="201"/>
      <c r="GZ63" s="201"/>
      <c r="HA63" s="201"/>
      <c r="HB63" s="201"/>
      <c r="HC63" s="201"/>
      <c r="HD63" s="201"/>
    </row>
    <row r="64" spans="1:212" s="228" customFormat="1" ht="9" customHeight="1" x14ac:dyDescent="0.3">
      <c r="A64" s="245"/>
      <c r="B64" s="229"/>
      <c r="C64" s="220"/>
      <c r="D64" s="244"/>
      <c r="E64" s="163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1"/>
      <c r="ES64" s="201"/>
      <c r="ET64" s="201"/>
      <c r="EU64" s="201"/>
      <c r="EV64" s="201"/>
      <c r="EW64" s="201"/>
      <c r="EX64" s="201"/>
      <c r="EY64" s="201"/>
      <c r="EZ64" s="201"/>
      <c r="FA64" s="201"/>
      <c r="FB64" s="201"/>
      <c r="FC64" s="201"/>
      <c r="FD64" s="201"/>
      <c r="FE64" s="201"/>
      <c r="FF64" s="201"/>
      <c r="FG64" s="201"/>
      <c r="FH64" s="201"/>
      <c r="FI64" s="201"/>
      <c r="FJ64" s="201"/>
      <c r="FK64" s="201"/>
      <c r="FL64" s="201"/>
      <c r="FM64" s="201"/>
      <c r="FN64" s="201"/>
      <c r="FO64" s="201"/>
      <c r="FP64" s="201"/>
      <c r="FQ64" s="201"/>
      <c r="FR64" s="201"/>
      <c r="FS64" s="201"/>
      <c r="FT64" s="201"/>
      <c r="FU64" s="201"/>
      <c r="FV64" s="201"/>
      <c r="FW64" s="201"/>
      <c r="FX64" s="201"/>
      <c r="FY64" s="201"/>
      <c r="FZ64" s="201"/>
      <c r="GA64" s="201"/>
      <c r="GB64" s="201"/>
      <c r="GC64" s="201"/>
      <c r="GD64" s="201"/>
      <c r="GE64" s="201"/>
      <c r="GF64" s="201"/>
      <c r="GG64" s="201"/>
      <c r="GH64" s="201"/>
      <c r="GI64" s="201"/>
      <c r="GJ64" s="201"/>
      <c r="GK64" s="201"/>
      <c r="GL64" s="201"/>
      <c r="GM64" s="201"/>
      <c r="GN64" s="201"/>
      <c r="GO64" s="201"/>
      <c r="GP64" s="201"/>
      <c r="GQ64" s="201"/>
      <c r="GR64" s="201"/>
      <c r="GS64" s="201"/>
      <c r="GT64" s="201"/>
      <c r="GU64" s="201"/>
      <c r="GV64" s="201"/>
      <c r="GW64" s="201"/>
      <c r="GX64" s="201"/>
      <c r="GY64" s="201"/>
      <c r="GZ64" s="201"/>
      <c r="HA64" s="201"/>
      <c r="HB64" s="201"/>
      <c r="HC64" s="201"/>
      <c r="HD64" s="201"/>
    </row>
    <row r="65" spans="1:212" s="228" customFormat="1" ht="21" customHeight="1" x14ac:dyDescent="0.3">
      <c r="A65" s="260" t="s">
        <v>93</v>
      </c>
      <c r="B65" s="229"/>
      <c r="C65" s="220"/>
      <c r="D65" s="244"/>
      <c r="E65" s="163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1"/>
      <c r="DG65" s="201"/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1"/>
      <c r="DW65" s="201"/>
      <c r="DX65" s="201"/>
      <c r="DY65" s="201"/>
      <c r="DZ65" s="201"/>
      <c r="EA65" s="201"/>
      <c r="EB65" s="201"/>
      <c r="EC65" s="201"/>
      <c r="ED65" s="201"/>
      <c r="EE65" s="201"/>
      <c r="EF65" s="201"/>
      <c r="EG65" s="201"/>
      <c r="EH65" s="201"/>
      <c r="EI65" s="201"/>
      <c r="EJ65" s="201"/>
      <c r="EK65" s="201"/>
      <c r="EL65" s="201"/>
      <c r="EM65" s="201"/>
      <c r="EN65" s="201"/>
      <c r="EO65" s="201"/>
      <c r="EP65" s="201"/>
      <c r="EQ65" s="201"/>
      <c r="ER65" s="201"/>
      <c r="ES65" s="201"/>
      <c r="ET65" s="201"/>
      <c r="EU65" s="201"/>
      <c r="EV65" s="201"/>
      <c r="EW65" s="201"/>
      <c r="EX65" s="201"/>
      <c r="EY65" s="201"/>
      <c r="EZ65" s="201"/>
      <c r="FA65" s="201"/>
      <c r="FB65" s="201"/>
      <c r="FC65" s="201"/>
      <c r="FD65" s="201"/>
      <c r="FE65" s="201"/>
      <c r="FF65" s="201"/>
      <c r="FG65" s="201"/>
      <c r="FH65" s="201"/>
      <c r="FI65" s="201"/>
      <c r="FJ65" s="201"/>
      <c r="FK65" s="201"/>
      <c r="FL65" s="201"/>
      <c r="FM65" s="201"/>
      <c r="FN65" s="201"/>
      <c r="FO65" s="201"/>
      <c r="FP65" s="201"/>
      <c r="FQ65" s="201"/>
      <c r="FR65" s="201"/>
      <c r="FS65" s="201"/>
      <c r="FT65" s="201"/>
      <c r="FU65" s="201"/>
      <c r="FV65" s="201"/>
      <c r="FW65" s="201"/>
      <c r="FX65" s="201"/>
      <c r="FY65" s="201"/>
      <c r="FZ65" s="201"/>
      <c r="GA65" s="201"/>
      <c r="GB65" s="201"/>
      <c r="GC65" s="201"/>
      <c r="GD65" s="201"/>
      <c r="GE65" s="201"/>
      <c r="GF65" s="201"/>
      <c r="GG65" s="201"/>
      <c r="GH65" s="201"/>
      <c r="GI65" s="201"/>
      <c r="GJ65" s="201"/>
      <c r="GK65" s="201"/>
      <c r="GL65" s="201"/>
      <c r="GM65" s="201"/>
      <c r="GN65" s="201"/>
      <c r="GO65" s="201"/>
      <c r="GP65" s="201"/>
      <c r="GQ65" s="201"/>
      <c r="GR65" s="201"/>
      <c r="GS65" s="201"/>
      <c r="GT65" s="201"/>
      <c r="GU65" s="201"/>
      <c r="GV65" s="201"/>
      <c r="GW65" s="201"/>
      <c r="GX65" s="201"/>
      <c r="GY65" s="201"/>
      <c r="GZ65" s="201"/>
      <c r="HA65" s="201"/>
      <c r="HB65" s="201"/>
      <c r="HC65" s="201"/>
      <c r="HD65" s="201"/>
    </row>
    <row r="66" spans="1:212" s="228" customFormat="1" ht="21" customHeight="1" x14ac:dyDescent="0.25">
      <c r="A66" s="248" t="s">
        <v>18</v>
      </c>
      <c r="B66" s="261">
        <v>38</v>
      </c>
      <c r="C66" s="262"/>
      <c r="D66" s="201"/>
      <c r="E66" s="163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201"/>
      <c r="DF66" s="201"/>
      <c r="DG66" s="201"/>
      <c r="DH66" s="201"/>
      <c r="DI66" s="201"/>
      <c r="DJ66" s="201"/>
      <c r="DK66" s="201"/>
      <c r="DL66" s="201"/>
      <c r="DM66" s="201"/>
      <c r="DN66" s="201"/>
      <c r="DO66" s="201"/>
      <c r="DP66" s="201"/>
      <c r="DQ66" s="201"/>
      <c r="DR66" s="201"/>
      <c r="DS66" s="201"/>
      <c r="DT66" s="201"/>
      <c r="DU66" s="201"/>
      <c r="DV66" s="201"/>
      <c r="DW66" s="201"/>
      <c r="DX66" s="201"/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  <c r="EJ66" s="201"/>
      <c r="EK66" s="201"/>
      <c r="EL66" s="201"/>
      <c r="EM66" s="201"/>
      <c r="EN66" s="201"/>
      <c r="EO66" s="201"/>
      <c r="EP66" s="201"/>
      <c r="EQ66" s="201"/>
      <c r="ER66" s="201"/>
      <c r="ES66" s="201"/>
      <c r="ET66" s="201"/>
      <c r="EU66" s="201"/>
      <c r="EV66" s="201"/>
      <c r="EW66" s="201"/>
      <c r="EX66" s="201"/>
      <c r="EY66" s="201"/>
      <c r="EZ66" s="201"/>
      <c r="FA66" s="201"/>
      <c r="FB66" s="201"/>
      <c r="FC66" s="201"/>
      <c r="FD66" s="201"/>
      <c r="FE66" s="201"/>
      <c r="FF66" s="201"/>
      <c r="FG66" s="201"/>
      <c r="FH66" s="201"/>
      <c r="FI66" s="201"/>
      <c r="FJ66" s="201"/>
      <c r="FK66" s="201"/>
      <c r="FL66" s="201"/>
      <c r="FM66" s="201"/>
      <c r="FN66" s="201"/>
      <c r="FO66" s="201"/>
      <c r="FP66" s="201"/>
      <c r="FQ66" s="201"/>
      <c r="FR66" s="201"/>
      <c r="FS66" s="201"/>
      <c r="FT66" s="201"/>
      <c r="FU66" s="201"/>
      <c r="FV66" s="201"/>
      <c r="FW66" s="201"/>
      <c r="FX66" s="201"/>
      <c r="FY66" s="201"/>
      <c r="FZ66" s="201"/>
      <c r="GA66" s="201"/>
      <c r="GB66" s="201"/>
      <c r="GC66" s="201"/>
      <c r="GD66" s="201"/>
      <c r="GE66" s="201"/>
      <c r="GF66" s="201"/>
      <c r="GG66" s="201"/>
      <c r="GH66" s="201"/>
      <c r="GI66" s="201"/>
      <c r="GJ66" s="201"/>
      <c r="GK66" s="201"/>
      <c r="GL66" s="201"/>
      <c r="GM66" s="201"/>
      <c r="GN66" s="201"/>
      <c r="GO66" s="201"/>
      <c r="GP66" s="201"/>
      <c r="GQ66" s="201"/>
      <c r="GR66" s="201"/>
      <c r="GS66" s="201"/>
      <c r="GT66" s="201"/>
      <c r="GU66" s="201"/>
      <c r="GV66" s="201"/>
      <c r="GW66" s="201"/>
      <c r="GX66" s="201"/>
      <c r="GY66" s="201"/>
      <c r="GZ66" s="201"/>
      <c r="HA66" s="201"/>
      <c r="HB66" s="201"/>
      <c r="HC66" s="201"/>
      <c r="HD66" s="201"/>
    </row>
    <row r="67" spans="1:212" s="228" customFormat="1" ht="21" customHeight="1" x14ac:dyDescent="0.3">
      <c r="A67" s="149" t="s">
        <v>94</v>
      </c>
      <c r="B67" s="229">
        <f>SUM(B66:B66)</f>
        <v>38</v>
      </c>
      <c r="C67" s="259">
        <f>SUM(C66:C66)</f>
        <v>0</v>
      </c>
      <c r="D67" s="244"/>
      <c r="E67" s="163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201"/>
      <c r="EE67" s="201"/>
      <c r="EF67" s="201"/>
      <c r="EG67" s="201"/>
      <c r="EH67" s="201"/>
      <c r="EI67" s="201"/>
      <c r="EJ67" s="201"/>
      <c r="EK67" s="201"/>
      <c r="EL67" s="201"/>
      <c r="EM67" s="201"/>
      <c r="EN67" s="201"/>
      <c r="EO67" s="201"/>
      <c r="EP67" s="201"/>
      <c r="EQ67" s="201"/>
      <c r="ER67" s="201"/>
      <c r="ES67" s="201"/>
      <c r="ET67" s="201"/>
      <c r="EU67" s="201"/>
      <c r="EV67" s="201"/>
      <c r="EW67" s="201"/>
      <c r="EX67" s="201"/>
      <c r="EY67" s="201"/>
      <c r="EZ67" s="201"/>
      <c r="FA67" s="201"/>
      <c r="FB67" s="201"/>
      <c r="FC67" s="201"/>
      <c r="FD67" s="201"/>
      <c r="FE67" s="201"/>
      <c r="FF67" s="201"/>
      <c r="FG67" s="201"/>
      <c r="FH67" s="201"/>
      <c r="FI67" s="201"/>
      <c r="FJ67" s="201"/>
      <c r="FK67" s="201"/>
      <c r="FL67" s="201"/>
      <c r="FM67" s="201"/>
      <c r="FN67" s="201"/>
      <c r="FO67" s="201"/>
      <c r="FP67" s="201"/>
      <c r="FQ67" s="201"/>
      <c r="FR67" s="201"/>
      <c r="FS67" s="201"/>
      <c r="FT67" s="201"/>
      <c r="FU67" s="201"/>
      <c r="FV67" s="201"/>
      <c r="FW67" s="201"/>
      <c r="FX67" s="201"/>
      <c r="FY67" s="201"/>
      <c r="FZ67" s="201"/>
      <c r="GA67" s="201"/>
      <c r="GB67" s="201"/>
      <c r="GC67" s="201"/>
      <c r="GD67" s="201"/>
      <c r="GE67" s="201"/>
      <c r="GF67" s="201"/>
      <c r="GG67" s="201"/>
      <c r="GH67" s="201"/>
      <c r="GI67" s="201"/>
      <c r="GJ67" s="201"/>
      <c r="GK67" s="201"/>
      <c r="GL67" s="201"/>
      <c r="GM67" s="201"/>
      <c r="GN67" s="201"/>
      <c r="GO67" s="201"/>
      <c r="GP67" s="201"/>
      <c r="GQ67" s="201"/>
      <c r="GR67" s="201"/>
      <c r="GS67" s="201"/>
      <c r="GT67" s="201"/>
      <c r="GU67" s="201"/>
      <c r="GV67" s="201"/>
      <c r="GW67" s="201"/>
      <c r="GX67" s="201"/>
      <c r="GY67" s="201"/>
      <c r="GZ67" s="201"/>
      <c r="HA67" s="201"/>
      <c r="HB67" s="201"/>
      <c r="HC67" s="201"/>
      <c r="HD67" s="201"/>
    </row>
    <row r="68" spans="1:212" s="228" customFormat="1" ht="6.75" customHeight="1" x14ac:dyDescent="0.3">
      <c r="A68" s="149"/>
      <c r="B68" s="229"/>
      <c r="C68" s="220"/>
      <c r="D68" s="244"/>
      <c r="E68" s="163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  <c r="EJ68" s="201"/>
      <c r="EK68" s="201"/>
      <c r="EL68" s="201"/>
      <c r="EM68" s="201"/>
      <c r="EN68" s="201"/>
      <c r="EO68" s="201"/>
      <c r="EP68" s="201"/>
      <c r="EQ68" s="201"/>
      <c r="ER68" s="201"/>
      <c r="ES68" s="201"/>
      <c r="ET68" s="201"/>
      <c r="EU68" s="201"/>
      <c r="EV68" s="201"/>
      <c r="EW68" s="201"/>
      <c r="EX68" s="201"/>
      <c r="EY68" s="201"/>
      <c r="EZ68" s="201"/>
      <c r="FA68" s="201"/>
      <c r="FB68" s="201"/>
      <c r="FC68" s="201"/>
      <c r="FD68" s="201"/>
      <c r="FE68" s="201"/>
      <c r="FF68" s="201"/>
      <c r="FG68" s="201"/>
      <c r="FH68" s="201"/>
      <c r="FI68" s="201"/>
      <c r="FJ68" s="201"/>
      <c r="FK68" s="201"/>
      <c r="FL68" s="201"/>
      <c r="FM68" s="201"/>
      <c r="FN68" s="201"/>
      <c r="FO68" s="201"/>
      <c r="FP68" s="201"/>
      <c r="FQ68" s="201"/>
      <c r="FR68" s="201"/>
      <c r="FS68" s="201"/>
      <c r="FT68" s="201"/>
      <c r="FU68" s="201"/>
      <c r="FV68" s="201"/>
      <c r="FW68" s="201"/>
      <c r="FX68" s="201"/>
      <c r="FY68" s="201"/>
      <c r="FZ68" s="201"/>
      <c r="GA68" s="201"/>
      <c r="GB68" s="201"/>
      <c r="GC68" s="201"/>
      <c r="GD68" s="201"/>
      <c r="GE68" s="201"/>
      <c r="GF68" s="201"/>
      <c r="GG68" s="201"/>
      <c r="GH68" s="201"/>
      <c r="GI68" s="201"/>
      <c r="GJ68" s="201"/>
      <c r="GK68" s="201"/>
      <c r="GL68" s="201"/>
      <c r="GM68" s="201"/>
      <c r="GN68" s="201"/>
      <c r="GO68" s="201"/>
      <c r="GP68" s="201"/>
      <c r="GQ68" s="201"/>
      <c r="GR68" s="201"/>
      <c r="GS68" s="201"/>
      <c r="GT68" s="201"/>
      <c r="GU68" s="201"/>
      <c r="GV68" s="201"/>
      <c r="GW68" s="201"/>
      <c r="GX68" s="201"/>
      <c r="GY68" s="201"/>
      <c r="GZ68" s="201"/>
      <c r="HA68" s="201"/>
      <c r="HB68" s="201"/>
      <c r="HC68" s="201"/>
      <c r="HD68" s="201"/>
    </row>
    <row r="69" spans="1:212" s="228" customFormat="1" ht="21" customHeight="1" thickBot="1" x14ac:dyDescent="0.35">
      <c r="A69" s="149" t="s">
        <v>95</v>
      </c>
      <c r="B69" s="229">
        <f>B63-B67</f>
        <v>6160.34</v>
      </c>
      <c r="C69" s="259">
        <f>SUM(C63-C67)</f>
        <v>29760.81</v>
      </c>
      <c r="D69" s="244"/>
      <c r="E69" s="163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201"/>
      <c r="DW69" s="201"/>
      <c r="DX69" s="201"/>
      <c r="DY69" s="201"/>
      <c r="DZ69" s="201"/>
      <c r="EA69" s="201"/>
      <c r="EB69" s="201"/>
      <c r="EC69" s="201"/>
      <c r="ED69" s="201"/>
      <c r="EE69" s="201"/>
      <c r="EF69" s="201"/>
      <c r="EG69" s="201"/>
      <c r="EH69" s="201"/>
      <c r="EI69" s="201"/>
      <c r="EJ69" s="201"/>
      <c r="EK69" s="201"/>
      <c r="EL69" s="201"/>
      <c r="EM69" s="201"/>
      <c r="EN69" s="201"/>
      <c r="EO69" s="201"/>
      <c r="EP69" s="201"/>
      <c r="EQ69" s="201"/>
      <c r="ER69" s="201"/>
      <c r="ES69" s="201"/>
      <c r="ET69" s="201"/>
      <c r="EU69" s="201"/>
      <c r="EV69" s="201"/>
      <c r="EW69" s="201"/>
      <c r="EX69" s="201"/>
      <c r="EY69" s="201"/>
      <c r="EZ69" s="201"/>
      <c r="FA69" s="201"/>
      <c r="FB69" s="201"/>
      <c r="FC69" s="201"/>
      <c r="FD69" s="201"/>
      <c r="FE69" s="201"/>
      <c r="FF69" s="201"/>
      <c r="FG69" s="201"/>
      <c r="FH69" s="201"/>
      <c r="FI69" s="201"/>
      <c r="FJ69" s="201"/>
      <c r="FK69" s="201"/>
      <c r="FL69" s="201"/>
      <c r="FM69" s="201"/>
      <c r="FN69" s="201"/>
      <c r="FO69" s="201"/>
      <c r="FP69" s="201"/>
      <c r="FQ69" s="201"/>
      <c r="FR69" s="201"/>
      <c r="FS69" s="201"/>
      <c r="FT69" s="201"/>
      <c r="FU69" s="201"/>
      <c r="FV69" s="201"/>
      <c r="FW69" s="201"/>
      <c r="FX69" s="201"/>
      <c r="FY69" s="201"/>
      <c r="FZ69" s="201"/>
      <c r="GA69" s="201"/>
      <c r="GB69" s="201"/>
      <c r="GC69" s="201"/>
      <c r="GD69" s="201"/>
      <c r="GE69" s="201"/>
      <c r="GF69" s="201"/>
      <c r="GG69" s="201"/>
      <c r="GH69" s="201"/>
      <c r="GI69" s="201"/>
      <c r="GJ69" s="201"/>
      <c r="GK69" s="201"/>
      <c r="GL69" s="201"/>
      <c r="GM69" s="201"/>
      <c r="GN69" s="201"/>
      <c r="GO69" s="201"/>
      <c r="GP69" s="201"/>
      <c r="GQ69" s="201"/>
      <c r="GR69" s="201"/>
      <c r="GS69" s="201"/>
      <c r="GT69" s="201"/>
      <c r="GU69" s="201"/>
      <c r="GV69" s="201"/>
      <c r="GW69" s="201"/>
      <c r="GX69" s="201"/>
      <c r="GY69" s="201"/>
      <c r="GZ69" s="201"/>
      <c r="HA69" s="201"/>
      <c r="HB69" s="201"/>
      <c r="HC69" s="201"/>
      <c r="HD69" s="201"/>
    </row>
    <row r="70" spans="1:212" s="228" customFormat="1" ht="23.25" customHeight="1" thickBot="1" x14ac:dyDescent="0.35">
      <c r="A70" s="255" t="s">
        <v>104</v>
      </c>
      <c r="B70" s="256">
        <v>6160.34</v>
      </c>
      <c r="C70" s="135">
        <v>29760.81</v>
      </c>
      <c r="D70" s="244"/>
      <c r="E70" s="163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1"/>
      <c r="DG70" s="201"/>
      <c r="DH70" s="201"/>
      <c r="DI70" s="201"/>
      <c r="DJ70" s="201"/>
      <c r="DK70" s="201"/>
      <c r="DL70" s="201"/>
      <c r="DM70" s="201"/>
      <c r="DN70" s="201"/>
      <c r="DO70" s="201"/>
      <c r="DP70" s="201"/>
      <c r="DQ70" s="201"/>
      <c r="DR70" s="201"/>
      <c r="DS70" s="201"/>
      <c r="DT70" s="201"/>
      <c r="DU70" s="201"/>
      <c r="DV70" s="201"/>
      <c r="DW70" s="201"/>
      <c r="DX70" s="201"/>
      <c r="DY70" s="201"/>
      <c r="DZ70" s="201"/>
      <c r="EA70" s="201"/>
      <c r="EB70" s="201"/>
      <c r="EC70" s="201"/>
      <c r="ED70" s="201"/>
      <c r="EE70" s="201"/>
      <c r="EF70" s="201"/>
      <c r="EG70" s="201"/>
      <c r="EH70" s="201"/>
      <c r="EI70" s="201"/>
      <c r="EJ70" s="201"/>
      <c r="EK70" s="201"/>
      <c r="EL70" s="201"/>
      <c r="EM70" s="201"/>
      <c r="EN70" s="201"/>
      <c r="EO70" s="201"/>
      <c r="EP70" s="201"/>
      <c r="EQ70" s="201"/>
      <c r="ER70" s="201"/>
      <c r="ES70" s="201"/>
      <c r="ET70" s="201"/>
      <c r="EU70" s="201"/>
      <c r="EV70" s="201"/>
      <c r="EW70" s="201"/>
      <c r="EX70" s="201"/>
      <c r="EY70" s="201"/>
      <c r="EZ70" s="201"/>
      <c r="FA70" s="201"/>
      <c r="FB70" s="201"/>
      <c r="FC70" s="201"/>
      <c r="FD70" s="201"/>
      <c r="FE70" s="201"/>
      <c r="FF70" s="201"/>
      <c r="FG70" s="201"/>
      <c r="FH70" s="201"/>
      <c r="FI70" s="201"/>
      <c r="FJ70" s="201"/>
      <c r="FK70" s="201"/>
      <c r="FL70" s="201"/>
      <c r="FM70" s="201"/>
      <c r="FN70" s="201"/>
      <c r="FO70" s="201"/>
      <c r="FP70" s="201"/>
      <c r="FQ70" s="201"/>
      <c r="FR70" s="201"/>
      <c r="FS70" s="201"/>
      <c r="FT70" s="201"/>
      <c r="FU70" s="201"/>
      <c r="FV70" s="201"/>
      <c r="FW70" s="201"/>
      <c r="FX70" s="201"/>
      <c r="FY70" s="201"/>
      <c r="FZ70" s="201"/>
      <c r="GA70" s="201"/>
      <c r="GB70" s="201"/>
      <c r="GC70" s="201"/>
      <c r="GD70" s="201"/>
      <c r="GE70" s="201"/>
      <c r="GF70" s="201"/>
      <c r="GG70" s="201"/>
      <c r="GH70" s="201"/>
      <c r="GI70" s="201"/>
      <c r="GJ70" s="201"/>
      <c r="GK70" s="201"/>
      <c r="GL70" s="201"/>
      <c r="GM70" s="201"/>
      <c r="GN70" s="201"/>
      <c r="GO70" s="201"/>
      <c r="GP70" s="201"/>
      <c r="GQ70" s="201"/>
      <c r="GR70" s="201"/>
      <c r="GS70" s="201"/>
      <c r="GT70" s="201"/>
      <c r="GU70" s="201"/>
      <c r="GV70" s="201"/>
      <c r="GW70" s="201"/>
      <c r="GX70" s="201"/>
      <c r="GY70" s="201"/>
      <c r="GZ70" s="201"/>
      <c r="HA70" s="201"/>
      <c r="HB70" s="201"/>
      <c r="HC70" s="201"/>
      <c r="HD70" s="201"/>
    </row>
    <row r="71" spans="1:212" s="228" customFormat="1" ht="9.75" customHeight="1" x14ac:dyDescent="0.3">
      <c r="A71" s="149"/>
      <c r="B71" s="229"/>
      <c r="C71" s="220"/>
      <c r="D71" s="244"/>
      <c r="E71" s="163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201"/>
      <c r="DW71" s="201"/>
      <c r="DX71" s="201"/>
      <c r="DY71" s="201"/>
      <c r="DZ71" s="201"/>
      <c r="EA71" s="201"/>
      <c r="EB71" s="201"/>
      <c r="EC71" s="201"/>
      <c r="ED71" s="201"/>
      <c r="EE71" s="201"/>
      <c r="EF71" s="201"/>
      <c r="EG71" s="201"/>
      <c r="EH71" s="201"/>
      <c r="EI71" s="201"/>
      <c r="EJ71" s="201"/>
      <c r="EK71" s="201"/>
      <c r="EL71" s="201"/>
      <c r="EM71" s="201"/>
      <c r="EN71" s="201"/>
      <c r="EO71" s="201"/>
      <c r="EP71" s="201"/>
      <c r="EQ71" s="201"/>
      <c r="ER71" s="201"/>
      <c r="ES71" s="201"/>
      <c r="ET71" s="201"/>
      <c r="EU71" s="201"/>
      <c r="EV71" s="201"/>
      <c r="EW71" s="201"/>
      <c r="EX71" s="201"/>
      <c r="EY71" s="201"/>
      <c r="EZ71" s="201"/>
      <c r="FA71" s="201"/>
      <c r="FB71" s="201"/>
      <c r="FC71" s="201"/>
      <c r="FD71" s="201"/>
      <c r="FE71" s="201"/>
      <c r="FF71" s="201"/>
      <c r="FG71" s="201"/>
      <c r="FH71" s="201"/>
      <c r="FI71" s="201"/>
      <c r="FJ71" s="201"/>
      <c r="FK71" s="201"/>
      <c r="FL71" s="201"/>
      <c r="FM71" s="201"/>
      <c r="FN71" s="201"/>
      <c r="FO71" s="201"/>
      <c r="FP71" s="201"/>
      <c r="FQ71" s="201"/>
      <c r="FR71" s="201"/>
      <c r="FS71" s="201"/>
      <c r="FT71" s="201"/>
      <c r="FU71" s="201"/>
      <c r="FV71" s="201"/>
      <c r="FW71" s="201"/>
      <c r="FX71" s="201"/>
      <c r="FY71" s="201"/>
      <c r="FZ71" s="201"/>
      <c r="GA71" s="201"/>
      <c r="GB71" s="201"/>
      <c r="GC71" s="201"/>
      <c r="GD71" s="201"/>
      <c r="GE71" s="201"/>
      <c r="GF71" s="201"/>
      <c r="GG71" s="201"/>
      <c r="GH71" s="201"/>
      <c r="GI71" s="201"/>
      <c r="GJ71" s="201"/>
      <c r="GK71" s="201"/>
      <c r="GL71" s="201"/>
      <c r="GM71" s="201"/>
      <c r="GN71" s="201"/>
      <c r="GO71" s="201"/>
      <c r="GP71" s="201"/>
      <c r="GQ71" s="201"/>
      <c r="GR71" s="201"/>
      <c r="GS71" s="201"/>
      <c r="GT71" s="201"/>
      <c r="GU71" s="201"/>
      <c r="GV71" s="201"/>
      <c r="GW71" s="201"/>
      <c r="GX71" s="201"/>
      <c r="GY71" s="201"/>
      <c r="GZ71" s="201"/>
      <c r="HA71" s="201"/>
      <c r="HB71" s="201"/>
      <c r="HC71" s="201"/>
      <c r="HD71" s="201"/>
    </row>
    <row r="72" spans="1:212" ht="21" customHeight="1" x14ac:dyDescent="0.3">
      <c r="A72" s="263" t="s">
        <v>96</v>
      </c>
      <c r="B72" s="229"/>
      <c r="C72" s="230"/>
      <c r="D72" s="201"/>
      <c r="E72" s="163"/>
    </row>
    <row r="73" spans="1:212" ht="21" customHeight="1" x14ac:dyDescent="0.3">
      <c r="A73" s="204" t="s">
        <v>6</v>
      </c>
      <c r="B73" s="229">
        <v>89.32</v>
      </c>
      <c r="C73" s="276">
        <v>4209</v>
      </c>
      <c r="D73" s="201" t="s">
        <v>103</v>
      </c>
      <c r="E73" s="163"/>
    </row>
    <row r="74" spans="1:212" ht="21" customHeight="1" x14ac:dyDescent="0.3">
      <c r="A74" s="204" t="s">
        <v>6</v>
      </c>
      <c r="B74" s="229">
        <v>28.21</v>
      </c>
      <c r="C74" s="230"/>
      <c r="D74" s="201"/>
      <c r="E74" s="163"/>
    </row>
    <row r="75" spans="1:212" ht="8.25" customHeight="1" x14ac:dyDescent="0.3">
      <c r="A75" s="204"/>
      <c r="B75" s="229"/>
      <c r="C75" s="230"/>
      <c r="D75" s="201"/>
      <c r="E75" s="163"/>
    </row>
    <row r="76" spans="1:212" ht="21" customHeight="1" x14ac:dyDescent="0.3">
      <c r="A76" s="263" t="s">
        <v>97</v>
      </c>
      <c r="B76" s="229">
        <f>SUM(B73:B74)</f>
        <v>117.53</v>
      </c>
      <c r="C76" s="218">
        <f>SUM(C73:C75)</f>
        <v>4209</v>
      </c>
      <c r="D76" s="201"/>
      <c r="E76" s="163"/>
    </row>
    <row r="77" spans="1:212" ht="21" customHeight="1" x14ac:dyDescent="0.3">
      <c r="A77" s="263" t="s">
        <v>98</v>
      </c>
      <c r="B77" s="229">
        <f>B69-B76</f>
        <v>6042.81</v>
      </c>
      <c r="C77" s="277">
        <f>C69-C76</f>
        <v>25551.81</v>
      </c>
      <c r="D77" s="201"/>
      <c r="E77" s="163"/>
    </row>
    <row r="78" spans="1:212" ht="21" customHeight="1" x14ac:dyDescent="0.3">
      <c r="A78" s="263"/>
      <c r="B78" s="229"/>
      <c r="C78" s="230"/>
      <c r="D78" s="201"/>
      <c r="E78" s="163"/>
    </row>
    <row r="79" spans="1:212" ht="21" customHeight="1" x14ac:dyDescent="0.3">
      <c r="A79" s="263" t="s">
        <v>99</v>
      </c>
      <c r="B79" s="229"/>
      <c r="C79" s="230"/>
      <c r="D79" s="201"/>
      <c r="E79" s="163"/>
    </row>
    <row r="80" spans="1:212" ht="21" customHeight="1" x14ac:dyDescent="0.3">
      <c r="A80" s="264" t="s">
        <v>55</v>
      </c>
      <c r="B80" s="251">
        <v>775</v>
      </c>
      <c r="C80" s="218">
        <v>5000</v>
      </c>
      <c r="D80" s="201" t="s">
        <v>61</v>
      </c>
      <c r="E80" s="163"/>
    </row>
    <row r="81" spans="1:5" ht="21" customHeight="1" x14ac:dyDescent="0.3">
      <c r="A81" s="264" t="s">
        <v>56</v>
      </c>
      <c r="B81" s="251">
        <v>1400</v>
      </c>
      <c r="C81" s="230"/>
      <c r="D81" s="201"/>
      <c r="E81" s="163"/>
    </row>
    <row r="82" spans="1:5" ht="21" customHeight="1" x14ac:dyDescent="0.3">
      <c r="A82" s="264" t="s">
        <v>57</v>
      </c>
      <c r="B82" s="251">
        <v>500</v>
      </c>
      <c r="C82" s="230"/>
      <c r="D82" s="201"/>
      <c r="E82" s="163"/>
    </row>
    <row r="83" spans="1:5" ht="21" customHeight="1" x14ac:dyDescent="0.3">
      <c r="A83" s="265" t="s">
        <v>58</v>
      </c>
      <c r="B83" s="266">
        <v>0</v>
      </c>
      <c r="C83" s="230"/>
      <c r="D83" s="201"/>
      <c r="E83" s="163"/>
    </row>
    <row r="84" spans="1:5" ht="21" customHeight="1" x14ac:dyDescent="0.3">
      <c r="A84" s="264" t="s">
        <v>59</v>
      </c>
      <c r="B84" s="267">
        <v>550</v>
      </c>
      <c r="C84" s="230"/>
      <c r="D84" s="201"/>
      <c r="E84" s="163"/>
    </row>
    <row r="85" spans="1:5" ht="9" customHeight="1" x14ac:dyDescent="0.3">
      <c r="A85" s="241"/>
      <c r="B85" s="258"/>
      <c r="C85" s="150"/>
      <c r="D85" s="163"/>
      <c r="E85" s="163"/>
    </row>
    <row r="86" spans="1:5" ht="21" customHeight="1" x14ac:dyDescent="0.3">
      <c r="A86" s="268" t="s">
        <v>8</v>
      </c>
      <c r="B86" s="251">
        <f>SUM(B80:B84)</f>
        <v>3225</v>
      </c>
      <c r="C86" s="150">
        <v>5000</v>
      </c>
      <c r="D86" s="163"/>
      <c r="E86" s="163"/>
    </row>
    <row r="87" spans="1:5" ht="24" customHeight="1" thickBot="1" x14ac:dyDescent="0.35">
      <c r="A87" s="269" t="s">
        <v>9</v>
      </c>
      <c r="B87" s="270">
        <f>B77-B86</f>
        <v>2817.8100000000004</v>
      </c>
      <c r="C87" s="271">
        <f>SUM(C69-C86)</f>
        <v>24760.81</v>
      </c>
      <c r="D87" s="272" t="s">
        <v>12</v>
      </c>
      <c r="E87" s="163"/>
    </row>
    <row r="88" spans="1:5" ht="18.75" customHeight="1" x14ac:dyDescent="0.3">
      <c r="B88" s="201"/>
      <c r="C88" s="172"/>
      <c r="D88" s="163"/>
      <c r="E88" s="201"/>
    </row>
    <row r="89" spans="1:5" ht="18.75" customHeight="1" x14ac:dyDescent="0.3">
      <c r="B89" s="201"/>
      <c r="C89" s="172"/>
      <c r="D89" s="163"/>
      <c r="E89" s="201"/>
    </row>
    <row r="90" spans="1:5" ht="18.75" customHeight="1" x14ac:dyDescent="0.25">
      <c r="B90" s="201"/>
      <c r="C90" s="201"/>
      <c r="D90" s="163"/>
      <c r="E90" s="201"/>
    </row>
  </sheetData>
  <mergeCells count="1">
    <mergeCell ref="D13:D14"/>
  </mergeCells>
  <printOptions gridLines="1"/>
  <pageMargins left="5.8333333333333334E-2" right="0.25" top="0.5" bottom="0.5" header="0.25" footer="0.5"/>
  <pageSetup scale="57" orientation="portrait" horizontalDpi="4294967293" r:id="rId1"/>
  <headerFooter>
    <oddHeader xml:space="preserve">&amp;C&amp;"Calibri,Regular"&amp;11&amp;K000000RDR  TREASURER'S REPORT:   August 1 - JANUARY 18,2019
</oddHeader>
  </headerFooter>
  <rowBreaks count="1" manualBreakCount="1">
    <brk id="4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D66"/>
  <sheetViews>
    <sheetView showGridLines="0" view="pageLayout" zoomScaleNormal="100" workbookViewId="0">
      <selection activeCell="D7" sqref="D7"/>
    </sheetView>
  </sheetViews>
  <sheetFormatPr defaultColWidth="6.59765625" defaultRowHeight="18.75" customHeight="1" x14ac:dyDescent="0.25"/>
  <cols>
    <col min="1" max="1" width="29.8984375" style="1" customWidth="1"/>
    <col min="2" max="2" width="18.3984375" style="1" customWidth="1"/>
    <col min="3" max="3" width="15.59765625" style="1" customWidth="1"/>
    <col min="4" max="4" width="30.09765625" style="1" customWidth="1"/>
    <col min="5" max="5" width="12.19921875" style="1" customWidth="1"/>
    <col min="6" max="212" width="6.59765625" style="1" customWidth="1"/>
  </cols>
  <sheetData>
    <row r="1" spans="1:212" ht="19.5" customHeight="1" thickBot="1" x14ac:dyDescent="0.35">
      <c r="A1" s="40"/>
      <c r="B1" s="41" t="s">
        <v>0</v>
      </c>
      <c r="C1" s="41" t="s">
        <v>1</v>
      </c>
      <c r="D1" s="2"/>
      <c r="E1" s="2"/>
    </row>
    <row r="2" spans="1:212" ht="21.75" customHeight="1" x14ac:dyDescent="0.3">
      <c r="A2" s="42" t="s">
        <v>20</v>
      </c>
      <c r="B2" s="39">
        <v>12313.5</v>
      </c>
      <c r="C2" s="47">
        <v>37381.21</v>
      </c>
      <c r="D2" s="54" t="s">
        <v>13</v>
      </c>
      <c r="E2" s="55">
        <v>13875</v>
      </c>
    </row>
    <row r="3" spans="1:212" ht="21.75" customHeight="1" x14ac:dyDescent="0.3">
      <c r="A3" s="43" t="s">
        <v>5</v>
      </c>
      <c r="B3" s="6"/>
      <c r="C3" s="53"/>
      <c r="D3" s="56" t="s">
        <v>14</v>
      </c>
      <c r="E3" s="45">
        <v>33300</v>
      </c>
    </row>
    <row r="4" spans="1:212" ht="21.75" customHeight="1" x14ac:dyDescent="0.3">
      <c r="A4" s="44" t="s">
        <v>16</v>
      </c>
      <c r="B4" s="45">
        <v>0.11</v>
      </c>
      <c r="C4" s="53"/>
      <c r="D4" s="57"/>
      <c r="E4" s="4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</row>
    <row r="5" spans="1:212" ht="21.75" customHeight="1" thickBot="1" x14ac:dyDescent="0.35">
      <c r="A5" s="46"/>
      <c r="B5" s="45"/>
      <c r="C5" s="53"/>
      <c r="D5" s="58" t="s">
        <v>15</v>
      </c>
      <c r="E5" s="59">
        <v>47175</v>
      </c>
    </row>
    <row r="6" spans="1:212" ht="21.75" customHeight="1" x14ac:dyDescent="0.3">
      <c r="A6" s="81" t="s">
        <v>29</v>
      </c>
      <c r="B6" s="39">
        <f>SUM(B2+B4+B5)</f>
        <v>12313.61</v>
      </c>
      <c r="C6" s="17">
        <v>37381.21</v>
      </c>
      <c r="D6" s="48"/>
      <c r="E6" s="49"/>
    </row>
    <row r="7" spans="1:212" ht="33" customHeight="1" thickBot="1" x14ac:dyDescent="0.35">
      <c r="A7" s="37" t="s">
        <v>21</v>
      </c>
      <c r="B7" s="4"/>
      <c r="C7" s="60"/>
      <c r="D7" s="48"/>
      <c r="E7" s="50"/>
    </row>
    <row r="8" spans="1:212" ht="23.25" customHeight="1" x14ac:dyDescent="0.3">
      <c r="A8" s="22" t="s">
        <v>2</v>
      </c>
      <c r="B8" s="23"/>
      <c r="C8" s="57"/>
      <c r="D8" s="48"/>
      <c r="E8" s="5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</row>
    <row r="9" spans="1:212" ht="23.25" customHeight="1" x14ac:dyDescent="0.3">
      <c r="A9" s="24" t="s">
        <v>22</v>
      </c>
      <c r="B9" s="25">
        <v>326.23</v>
      </c>
      <c r="C9" s="61"/>
      <c r="D9" s="48"/>
      <c r="E9" s="5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</row>
    <row r="10" spans="1:212" ht="23.25" customHeight="1" x14ac:dyDescent="0.3">
      <c r="A10" s="24" t="s">
        <v>17</v>
      </c>
      <c r="B10" s="25">
        <v>38</v>
      </c>
      <c r="C10" s="61"/>
      <c r="D10" s="48"/>
      <c r="E10" s="5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</row>
    <row r="11" spans="1:212" ht="23.25" customHeight="1" x14ac:dyDescent="0.3">
      <c r="A11" s="24" t="s">
        <v>23</v>
      </c>
      <c r="B11" s="25">
        <v>98.44</v>
      </c>
      <c r="C11" s="62"/>
      <c r="D11" s="48"/>
      <c r="E11" s="5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</row>
    <row r="12" spans="1:212" ht="20.25" customHeight="1" thickBot="1" x14ac:dyDescent="0.35">
      <c r="A12" s="80" t="s">
        <v>11</v>
      </c>
      <c r="B12" s="26">
        <f>SUM(B9:B11)</f>
        <v>462.67</v>
      </c>
      <c r="C12" s="63"/>
      <c r="D12" s="27"/>
      <c r="E12" s="27"/>
    </row>
    <row r="13" spans="1:212" ht="8.25" customHeight="1" thickBot="1" x14ac:dyDescent="0.35">
      <c r="A13" s="21"/>
      <c r="B13" s="30"/>
      <c r="C13" s="69"/>
      <c r="D13" s="279"/>
      <c r="E13" s="27"/>
    </row>
    <row r="14" spans="1:212" ht="20.25" customHeight="1" thickBot="1" x14ac:dyDescent="0.35">
      <c r="A14" s="68" t="s">
        <v>24</v>
      </c>
      <c r="B14" s="70">
        <f>B6-B12</f>
        <v>11850.94</v>
      </c>
      <c r="C14" s="71">
        <f>SUM(C6-C12)</f>
        <v>37381.21</v>
      </c>
      <c r="D14" s="279"/>
      <c r="E14" s="27"/>
    </row>
    <row r="15" spans="1:212" ht="9.75" customHeight="1" thickBot="1" x14ac:dyDescent="0.35">
      <c r="A15" s="11"/>
      <c r="B15" s="38"/>
      <c r="C15" s="12"/>
      <c r="D15" s="65"/>
      <c r="E15" s="2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</row>
    <row r="16" spans="1:212" ht="20.25" customHeight="1" x14ac:dyDescent="0.3">
      <c r="A16" s="73" t="s">
        <v>30</v>
      </c>
      <c r="B16" s="75"/>
      <c r="C16" s="76"/>
      <c r="D16" s="65"/>
      <c r="E16" s="2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</row>
    <row r="17" spans="1:212" ht="20.25" customHeight="1" x14ac:dyDescent="0.3">
      <c r="A17" s="9"/>
      <c r="B17" s="79" t="s">
        <v>3</v>
      </c>
      <c r="C17" s="78" t="s">
        <v>4</v>
      </c>
      <c r="D17" s="65"/>
      <c r="E17" s="2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</row>
    <row r="18" spans="1:212" ht="20.25" customHeight="1" thickBot="1" x14ac:dyDescent="0.35">
      <c r="A18" s="74"/>
      <c r="B18" s="77">
        <v>11850.94</v>
      </c>
      <c r="C18" s="72">
        <v>37381.21</v>
      </c>
      <c r="D18" s="27"/>
      <c r="E18" s="27"/>
    </row>
    <row r="19" spans="1:212" ht="20.25" customHeight="1" x14ac:dyDescent="0.3">
      <c r="A19" s="13"/>
      <c r="B19" s="14"/>
      <c r="C19" s="15"/>
      <c r="D19" s="27"/>
      <c r="E19" s="2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</row>
    <row r="20" spans="1:212" ht="20.25" customHeight="1" x14ac:dyDescent="0.3">
      <c r="A20" s="42" t="s">
        <v>25</v>
      </c>
      <c r="B20" s="7">
        <v>11850.94</v>
      </c>
      <c r="C20" s="17">
        <v>37381.21</v>
      </c>
      <c r="D20" s="27"/>
      <c r="E20" s="27"/>
    </row>
    <row r="21" spans="1:212" ht="20.25" customHeight="1" x14ac:dyDescent="0.3">
      <c r="A21" s="52" t="s">
        <v>5</v>
      </c>
      <c r="B21" s="7"/>
      <c r="C21" s="17"/>
      <c r="D21" s="27"/>
      <c r="E21" s="2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</row>
    <row r="22" spans="1:212" ht="20.25" customHeight="1" x14ac:dyDescent="0.3">
      <c r="A22" s="46" t="s">
        <v>31</v>
      </c>
      <c r="B22" s="5">
        <v>0.09</v>
      </c>
      <c r="C22" s="17"/>
      <c r="D22" s="27"/>
      <c r="E22" s="2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</row>
    <row r="23" spans="1:212" ht="13.5" customHeight="1" x14ac:dyDescent="0.3">
      <c r="A23" s="82"/>
      <c r="B23" s="19"/>
      <c r="C23" s="83"/>
      <c r="D23" s="27"/>
      <c r="E23" s="27"/>
    </row>
    <row r="24" spans="1:212" ht="19.5" customHeight="1" x14ac:dyDescent="0.3">
      <c r="A24" s="81" t="s">
        <v>28</v>
      </c>
      <c r="B24" s="7">
        <f>SUM(B20:B23)</f>
        <v>11851.03</v>
      </c>
      <c r="C24" s="8">
        <f>SUM(C20:C23)</f>
        <v>37381.21</v>
      </c>
      <c r="D24" s="27"/>
      <c r="E24" s="2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</row>
    <row r="25" spans="1:212" ht="33" customHeight="1" thickBot="1" x14ac:dyDescent="0.35">
      <c r="A25" s="20" t="s">
        <v>26</v>
      </c>
      <c r="B25" s="28"/>
      <c r="C25" s="87"/>
      <c r="D25" s="27"/>
      <c r="E25" s="2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</row>
    <row r="26" spans="1:212" ht="19.5" customHeight="1" x14ac:dyDescent="0.3">
      <c r="A26" s="33" t="s">
        <v>2</v>
      </c>
      <c r="B26" s="84"/>
      <c r="C26" s="51"/>
      <c r="D26" s="27"/>
      <c r="E26" s="2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</row>
    <row r="27" spans="1:212" ht="20.25" customHeight="1" x14ac:dyDescent="0.3">
      <c r="A27" s="34" t="s">
        <v>6</v>
      </c>
      <c r="B27" s="85">
        <v>87.29</v>
      </c>
      <c r="C27" s="6"/>
      <c r="D27" s="27"/>
      <c r="E27" s="2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</row>
    <row r="28" spans="1:212" ht="20.25" customHeight="1" x14ac:dyDescent="0.3">
      <c r="A28" s="34" t="s">
        <v>18</v>
      </c>
      <c r="B28" s="85">
        <v>38</v>
      </c>
      <c r="C28" s="6"/>
      <c r="D28" s="27"/>
      <c r="E28" s="2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</row>
    <row r="29" spans="1:212" ht="20.25" customHeight="1" thickBot="1" x14ac:dyDescent="0.35">
      <c r="A29" s="88" t="s">
        <v>10</v>
      </c>
      <c r="B29" s="86">
        <f>SUM(B27:B28)</f>
        <v>125.29</v>
      </c>
      <c r="C29" s="6"/>
      <c r="D29" s="66"/>
      <c r="E29" s="4"/>
    </row>
    <row r="30" spans="1:212" ht="9.75" customHeight="1" x14ac:dyDescent="0.3">
      <c r="A30" s="35"/>
      <c r="B30" s="36"/>
      <c r="C30" s="27"/>
      <c r="D30" s="66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</row>
    <row r="31" spans="1:212" ht="20.25" customHeight="1" x14ac:dyDescent="0.3">
      <c r="A31" s="31" t="s">
        <v>27</v>
      </c>
      <c r="B31" s="32">
        <f>B24-B29</f>
        <v>11725.74</v>
      </c>
      <c r="C31" s="8">
        <v>37381.21</v>
      </c>
      <c r="D31" s="27"/>
      <c r="E31" s="27"/>
    </row>
    <row r="32" spans="1:212" ht="9.75" customHeight="1" thickBot="1" x14ac:dyDescent="0.35">
      <c r="A32" s="29"/>
      <c r="B32" s="30"/>
      <c r="C32" s="64"/>
      <c r="D32" s="27"/>
      <c r="E32" s="27"/>
    </row>
    <row r="33" spans="1:212" ht="24" customHeight="1" x14ac:dyDescent="0.3">
      <c r="A33" s="89" t="s">
        <v>32</v>
      </c>
      <c r="B33" s="90"/>
      <c r="C33" s="76"/>
      <c r="D33" s="67"/>
      <c r="E33" s="27"/>
    </row>
    <row r="34" spans="1:212" ht="20.25" customHeight="1" x14ac:dyDescent="0.3">
      <c r="A34" s="9"/>
      <c r="B34" s="79" t="s">
        <v>3</v>
      </c>
      <c r="C34" s="10" t="s">
        <v>4</v>
      </c>
      <c r="D34" s="67"/>
      <c r="E34" s="2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</row>
    <row r="35" spans="1:212" ht="18" customHeight="1" thickBot="1" x14ac:dyDescent="0.35">
      <c r="A35" s="91"/>
      <c r="B35" s="77">
        <v>11725.74</v>
      </c>
      <c r="C35" s="72">
        <v>37381.21</v>
      </c>
      <c r="D35" s="27"/>
      <c r="E35" s="27"/>
    </row>
    <row r="36" spans="1:212" ht="18" customHeight="1" x14ac:dyDescent="0.3">
      <c r="A36" s="13"/>
      <c r="B36" s="14"/>
      <c r="C36" s="15"/>
      <c r="D36" s="27"/>
      <c r="E36" s="2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</row>
    <row r="37" spans="1:212" ht="20.25" customHeight="1" x14ac:dyDescent="0.3">
      <c r="A37" s="42" t="s">
        <v>33</v>
      </c>
      <c r="B37" s="45">
        <v>11725.74</v>
      </c>
      <c r="C37" s="113">
        <v>37381.21</v>
      </c>
      <c r="D37" s="104"/>
      <c r="E37" s="27"/>
    </row>
    <row r="38" spans="1:212" ht="18" customHeight="1" x14ac:dyDescent="0.3">
      <c r="A38" s="95" t="s">
        <v>34</v>
      </c>
      <c r="B38" s="5"/>
      <c r="C38" s="114"/>
      <c r="D38" s="105"/>
      <c r="E38" s="27"/>
    </row>
    <row r="39" spans="1:212" ht="17.25" customHeight="1" x14ac:dyDescent="0.3">
      <c r="A39" s="92" t="s">
        <v>35</v>
      </c>
      <c r="B39" s="5">
        <v>0.1</v>
      </c>
      <c r="C39" s="114">
        <v>75</v>
      </c>
      <c r="D39" s="105" t="s">
        <v>45</v>
      </c>
      <c r="E39" s="27"/>
    </row>
    <row r="40" spans="1:212" ht="21" customHeight="1" x14ac:dyDescent="0.3">
      <c r="A40" s="93"/>
      <c r="B40" s="39"/>
      <c r="C40" s="115">
        <v>8000</v>
      </c>
      <c r="D40" s="105" t="s">
        <v>46</v>
      </c>
      <c r="E40" s="27"/>
    </row>
    <row r="41" spans="1:212" ht="19.5" customHeight="1" x14ac:dyDescent="0.3">
      <c r="A41" s="52" t="s">
        <v>36</v>
      </c>
      <c r="B41" s="116"/>
      <c r="C41" s="114"/>
      <c r="D41" s="106"/>
      <c r="E41" s="27"/>
    </row>
    <row r="42" spans="1:212" ht="19.5" customHeight="1" x14ac:dyDescent="0.45">
      <c r="A42" s="99" t="s">
        <v>19</v>
      </c>
      <c r="B42" s="117">
        <v>38</v>
      </c>
      <c r="C42" s="118"/>
      <c r="D42" s="107"/>
      <c r="E42" s="27"/>
    </row>
    <row r="43" spans="1:212" ht="19.5" customHeight="1" x14ac:dyDescent="0.45">
      <c r="A43" s="99" t="s">
        <v>37</v>
      </c>
      <c r="B43" s="117">
        <v>335.63</v>
      </c>
      <c r="C43" s="118"/>
      <c r="D43" s="107"/>
      <c r="E43" s="27"/>
    </row>
    <row r="44" spans="1:212" ht="19.5" customHeight="1" x14ac:dyDescent="0.45">
      <c r="A44" s="99" t="s">
        <v>6</v>
      </c>
      <c r="B44" s="117">
        <v>83.72</v>
      </c>
      <c r="C44" s="118"/>
      <c r="D44" s="107"/>
      <c r="E44" s="2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</row>
    <row r="45" spans="1:212" ht="19.5" customHeight="1" x14ac:dyDescent="0.45">
      <c r="A45" s="99" t="s">
        <v>38</v>
      </c>
      <c r="B45" s="117">
        <v>8000</v>
      </c>
      <c r="C45" s="118"/>
      <c r="D45" s="107"/>
      <c r="E45" s="2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</row>
    <row r="46" spans="1:212" s="96" customFormat="1" ht="21" customHeight="1" x14ac:dyDescent="0.3">
      <c r="A46" s="98"/>
      <c r="B46" s="119">
        <f>SUM(B42:B45)</f>
        <v>8457.35</v>
      </c>
      <c r="C46" s="113">
        <f>SUM(C39:C45)</f>
        <v>8075</v>
      </c>
      <c r="D46" s="108"/>
      <c r="E46" s="27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</row>
    <row r="47" spans="1:212" s="98" customFormat="1" ht="21" customHeight="1" thickBot="1" x14ac:dyDescent="0.35">
      <c r="A47" s="52" t="s">
        <v>39</v>
      </c>
      <c r="B47" s="97">
        <f>B35+B39-B46</f>
        <v>3268.49</v>
      </c>
      <c r="C47" s="72">
        <f>C37+C46</f>
        <v>45456.21</v>
      </c>
      <c r="D47" s="108"/>
      <c r="E47" s="27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</row>
    <row r="48" spans="1:212" s="96" customFormat="1" ht="7.5" customHeight="1" x14ac:dyDescent="0.3">
      <c r="A48" s="52"/>
      <c r="B48" s="97"/>
      <c r="C48" s="115"/>
      <c r="D48" s="108"/>
      <c r="E48" s="27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</row>
    <row r="49" spans="1:212" s="102" customFormat="1" ht="21" customHeight="1" x14ac:dyDescent="0.3">
      <c r="A49" s="18" t="s">
        <v>40</v>
      </c>
      <c r="B49" s="120">
        <v>3268.49</v>
      </c>
      <c r="C49" s="121">
        <v>45456.21</v>
      </c>
      <c r="D49" s="109"/>
      <c r="E49" s="100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</row>
    <row r="50" spans="1:212" s="98" customFormat="1" ht="9" customHeight="1" x14ac:dyDescent="0.3">
      <c r="A50" s="16"/>
      <c r="B50" s="97"/>
      <c r="C50" s="115"/>
      <c r="D50" s="110"/>
      <c r="E50" s="27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</row>
    <row r="51" spans="1:212" s="96" customFormat="1" ht="21" customHeight="1" x14ac:dyDescent="0.3">
      <c r="A51" s="122" t="s">
        <v>41</v>
      </c>
      <c r="B51" s="97"/>
      <c r="C51" s="115"/>
      <c r="D51" s="110"/>
      <c r="E51" s="27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</row>
    <row r="52" spans="1:212" s="96" customFormat="1" ht="21" customHeight="1" x14ac:dyDescent="0.3">
      <c r="A52" s="123" t="s">
        <v>6</v>
      </c>
      <c r="B52" s="103">
        <v>83.72</v>
      </c>
      <c r="C52" s="115"/>
      <c r="D52" s="110"/>
      <c r="E52" s="27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</row>
    <row r="53" spans="1:212" s="96" customFormat="1" ht="21" customHeight="1" x14ac:dyDescent="0.3">
      <c r="A53" s="123" t="s">
        <v>42</v>
      </c>
      <c r="B53" s="103">
        <v>1911.52</v>
      </c>
      <c r="C53" s="115"/>
      <c r="D53" s="110"/>
      <c r="E53" s="27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</row>
    <row r="54" spans="1:212" s="96" customFormat="1" ht="12.75" customHeight="1" x14ac:dyDescent="0.3">
      <c r="A54" s="123"/>
      <c r="B54" s="103"/>
      <c r="C54" s="115"/>
      <c r="D54" s="110"/>
      <c r="E54" s="27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</row>
    <row r="55" spans="1:212" s="96" customFormat="1" ht="21" customHeight="1" x14ac:dyDescent="0.3">
      <c r="A55" s="81" t="s">
        <v>43</v>
      </c>
      <c r="B55" s="97">
        <f>SUM(B52:B53)</f>
        <v>1995.24</v>
      </c>
      <c r="C55" s="115"/>
      <c r="D55" s="110"/>
      <c r="E55" s="27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</row>
    <row r="56" spans="1:212" s="96" customFormat="1" ht="6.75" customHeight="1" x14ac:dyDescent="0.3">
      <c r="A56" s="81"/>
      <c r="B56" s="97"/>
      <c r="C56" s="115"/>
      <c r="D56" s="110"/>
      <c r="E56" s="27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</row>
    <row r="57" spans="1:212" s="96" customFormat="1" ht="21" customHeight="1" x14ac:dyDescent="0.3">
      <c r="A57" s="81" t="s">
        <v>9</v>
      </c>
      <c r="B57" s="97">
        <f>B49-B55</f>
        <v>1273.2499999999998</v>
      </c>
      <c r="C57" s="115">
        <v>45456.21</v>
      </c>
      <c r="D57" s="110"/>
      <c r="E57" s="27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</row>
    <row r="58" spans="1:212" s="96" customFormat="1" ht="21" customHeight="1" x14ac:dyDescent="0.3">
      <c r="A58" s="81"/>
      <c r="B58" s="97"/>
      <c r="C58" s="115"/>
      <c r="D58" s="110"/>
      <c r="E58" s="27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</row>
    <row r="59" spans="1:212" ht="21" customHeight="1" x14ac:dyDescent="0.3">
      <c r="A59" s="18" t="s">
        <v>7</v>
      </c>
      <c r="B59" s="97"/>
      <c r="C59" s="94"/>
      <c r="D59" s="66"/>
      <c r="E59" s="2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</row>
    <row r="60" spans="1:212" ht="21" customHeight="1" x14ac:dyDescent="0.3">
      <c r="A60" s="16" t="s">
        <v>44</v>
      </c>
      <c r="B60" s="124">
        <v>750</v>
      </c>
      <c r="C60" s="115"/>
      <c r="D60" s="105"/>
      <c r="E60" s="27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</row>
    <row r="61" spans="1:212" ht="9" customHeight="1" x14ac:dyDescent="0.3">
      <c r="A61" s="16"/>
      <c r="B61" s="125"/>
      <c r="C61" s="17"/>
      <c r="D61" s="27"/>
      <c r="E61" s="27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</row>
    <row r="62" spans="1:212" ht="21" customHeight="1" x14ac:dyDescent="0.3">
      <c r="A62" s="18" t="s">
        <v>8</v>
      </c>
      <c r="B62" s="97">
        <f>SUM(B60:B61)</f>
        <v>750</v>
      </c>
      <c r="C62" s="17"/>
      <c r="D62" s="27"/>
      <c r="E62" s="2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</row>
    <row r="63" spans="1:212" ht="24" customHeight="1" thickBot="1" x14ac:dyDescent="0.35">
      <c r="A63" s="111" t="s">
        <v>9</v>
      </c>
      <c r="B63" s="112">
        <f>B57-B62</f>
        <v>523.24999999999977</v>
      </c>
      <c r="C63" s="126">
        <v>45456.21</v>
      </c>
      <c r="D63" s="127" t="s">
        <v>12</v>
      </c>
      <c r="E63" s="27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</row>
    <row r="64" spans="1:212" ht="18.75" customHeight="1" x14ac:dyDescent="0.3">
      <c r="B64" s="66"/>
      <c r="C64" s="12"/>
      <c r="D64" s="27"/>
      <c r="E64" s="66"/>
    </row>
    <row r="65" spans="2:5" ht="18.75" customHeight="1" x14ac:dyDescent="0.3">
      <c r="B65" s="66"/>
      <c r="C65" s="12"/>
      <c r="D65" s="27"/>
      <c r="E65" s="66"/>
    </row>
    <row r="66" spans="2:5" ht="18.75" customHeight="1" x14ac:dyDescent="0.25">
      <c r="B66" s="66"/>
      <c r="C66" s="66"/>
      <c r="D66" s="27"/>
      <c r="E66" s="66"/>
    </row>
  </sheetData>
  <mergeCells count="1">
    <mergeCell ref="D13:D14"/>
  </mergeCells>
  <printOptions gridLines="1"/>
  <pageMargins left="0.25" right="0.25" top="0.5" bottom="0.5" header="0.25" footer="0.5"/>
  <pageSetup scale="57" orientation="portrait" horizontalDpi="4294967293" r:id="rId1"/>
  <headerFooter>
    <oddHeader xml:space="preserve">&amp;C&amp;"Calibri,Regular"&amp;11&amp;K000000RDR  TREASURER'S REPORT:    MARCH 31, 2018
</oddHeader>
  </headerFooter>
  <rowBreaks count="1" manualBreakCount="1">
    <brk id="3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AUG 2018</vt:lpstr>
      <vt:lpstr>MAR 2018</vt:lpstr>
      <vt:lpstr>'AUG 2018'!Print_Area</vt:lpstr>
      <vt:lpstr>'MAR 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</dc:creator>
  <cp:lastModifiedBy>Lou</cp:lastModifiedBy>
  <cp:lastPrinted>2019-01-16T21:37:39Z</cp:lastPrinted>
  <dcterms:created xsi:type="dcterms:W3CDTF">2017-02-22T23:45:36Z</dcterms:created>
  <dcterms:modified xsi:type="dcterms:W3CDTF">2019-01-19T03:58:16Z</dcterms:modified>
</cp:coreProperties>
</file>