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05" windowWidth="15960" windowHeight="11700"/>
  </bookViews>
  <sheets>
    <sheet name="AUG 2018" sheetId="5" r:id="rId1"/>
    <sheet name="MAR 2018" sheetId="1" r:id="rId2"/>
  </sheets>
  <definedNames>
    <definedName name="_xlnm.Print_Area" localSheetId="0">'AUG 2018'!$A$1:$E$97</definedName>
    <definedName name="_xlnm.Print_Area" localSheetId="1">'MAR 2018'!$A$1:$E$63</definedName>
  </definedNames>
  <calcPr calcId="145621"/>
</workbook>
</file>

<file path=xl/calcChain.xml><?xml version="1.0" encoding="utf-8"?>
<calcChain xmlns="http://schemas.openxmlformats.org/spreadsheetml/2006/main">
  <c r="E3" i="5" l="1"/>
  <c r="E5" i="5" s="1"/>
  <c r="E2" i="5"/>
  <c r="C97" i="5"/>
  <c r="C86" i="5"/>
  <c r="C84" i="5"/>
  <c r="C78" i="5"/>
  <c r="C59" i="5"/>
  <c r="C50" i="5"/>
  <c r="C6" i="5"/>
  <c r="B96" i="5"/>
  <c r="B84" i="5" l="1"/>
  <c r="B78" i="5" l="1"/>
  <c r="B86" i="5" s="1"/>
  <c r="B97" i="5" s="1"/>
  <c r="B71" i="5"/>
  <c r="B66" i="5"/>
  <c r="B58" i="5"/>
  <c r="B50" i="5"/>
  <c r="B59" i="5" s="1"/>
  <c r="B38" i="5"/>
  <c r="B72" i="5" l="1"/>
  <c r="C27" i="5"/>
  <c r="B27" i="5"/>
  <c r="B40" i="5" s="1"/>
  <c r="C16" i="5"/>
  <c r="B14" i="5"/>
  <c r="B6" i="5"/>
  <c r="B16" i="5" l="1"/>
  <c r="C47" i="1"/>
  <c r="C46" i="1"/>
  <c r="B63" i="1"/>
  <c r="B46" i="1"/>
  <c r="B55" i="1" l="1"/>
  <c r="B57" i="1" s="1"/>
  <c r="B12" i="1"/>
  <c r="B62" i="1" l="1"/>
  <c r="B47" i="1"/>
  <c r="B29" i="1"/>
  <c r="B6" i="1"/>
  <c r="B14" i="1" l="1"/>
  <c r="C24" i="1"/>
  <c r="B24" i="1"/>
  <c r="B31" i="1" l="1"/>
  <c r="C14" i="1"/>
</calcChain>
</file>

<file path=xl/comments1.xml><?xml version="1.0" encoding="utf-8"?>
<comments xmlns="http://schemas.openxmlformats.org/spreadsheetml/2006/main">
  <authors>
    <author>Author</author>
  </authors>
  <commentList>
    <comment ref="D38" authorId="0">
      <text>
        <r>
          <rPr>
            <sz val="11"/>
            <color indexed="8"/>
            <rFont val="Helvetica"/>
          </rPr>
          <t xml:space="preserve">Author: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29" authorId="0">
      <text>
        <r>
          <rPr>
            <sz val="11"/>
            <color indexed="8"/>
            <rFont val="Helvetica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<sst xmlns="http://schemas.openxmlformats.org/spreadsheetml/2006/main" count="149" uniqueCount="112">
  <si>
    <t>OPERATIONS</t>
  </si>
  <si>
    <t>ALLOCATIONS</t>
  </si>
  <si>
    <t>Checks Bank Cleared Detail:</t>
  </si>
  <si>
    <t>OPERATIONS:</t>
  </si>
  <si>
    <t>ALLOCATIONS:</t>
  </si>
  <si>
    <t>Income</t>
  </si>
  <si>
    <t>Marborg</t>
  </si>
  <si>
    <t>ENCUMBERED FUNDS 2017-18</t>
  </si>
  <si>
    <t>SUBTOTAL ENCUMBERED</t>
  </si>
  <si>
    <t>Total Funds AVAILABLE:</t>
  </si>
  <si>
    <r>
      <rPr>
        <b/>
        <i/>
        <sz val="14"/>
        <color indexed="8"/>
        <rFont val="Calibri"/>
      </rPr>
      <t>TOTAL Expenditures CLEARED:</t>
    </r>
    <r>
      <rPr>
        <i/>
        <sz val="14"/>
        <color indexed="8"/>
        <rFont val="Calibri"/>
      </rPr>
      <t xml:space="preserve">                      </t>
    </r>
  </si>
  <si>
    <r>
      <rPr>
        <b/>
        <i/>
        <sz val="14"/>
        <color indexed="8"/>
        <rFont val="Calibri"/>
      </rPr>
      <t>Total Expenditures CLEARED:</t>
    </r>
    <r>
      <rPr>
        <i/>
        <sz val="14"/>
        <color indexed="8"/>
        <rFont val="Calibri"/>
      </rPr>
      <t xml:space="preserve">                      </t>
    </r>
  </si>
  <si>
    <t>Total Allocations Funds Available</t>
  </si>
  <si>
    <r>
      <t>Total SNRA passed thru:</t>
    </r>
    <r>
      <rPr>
        <b/>
        <i/>
        <sz val="14"/>
        <color indexed="8"/>
        <rFont val="Calibri"/>
      </rPr>
      <t xml:space="preserve"> 111</t>
    </r>
  </si>
  <si>
    <r>
      <t>Total RDR Paid:</t>
    </r>
    <r>
      <rPr>
        <b/>
        <i/>
        <sz val="14"/>
        <color indexed="8"/>
        <rFont val="Calibri"/>
      </rPr>
      <t xml:space="preserve"> 111</t>
    </r>
  </si>
  <si>
    <t xml:space="preserve">Total Received:    111     </t>
  </si>
  <si>
    <t>Sept Deposits 0/Interst Only</t>
  </si>
  <si>
    <t>Maintenance Fee (RaboBank)</t>
  </si>
  <si>
    <t>Maintenance Fee</t>
  </si>
  <si>
    <t xml:space="preserve">Maintenance Fee </t>
  </si>
  <si>
    <t>Starting Balance as 12/29/2017</t>
  </si>
  <si>
    <t>EXPENDITURES JAN:</t>
  </si>
  <si>
    <t>MARBORG</t>
  </si>
  <si>
    <t>POINT Maintenance (replace lock)</t>
  </si>
  <si>
    <t>Total JAN BALANCE</t>
  </si>
  <si>
    <t xml:space="preserve">Feb Starting Balance </t>
  </si>
  <si>
    <t>EXPENDITURES Feb:</t>
  </si>
  <si>
    <t>Total 2/28/2018 Balance:</t>
  </si>
  <si>
    <t>Total Feb Income:</t>
  </si>
  <si>
    <t xml:space="preserve"> Total Jan Income:</t>
  </si>
  <si>
    <t>AS VERIFIED BY 1/29/2018 BANK STATEMENT:</t>
  </si>
  <si>
    <t xml:space="preserve"> Deposits 0 / Interest Only</t>
  </si>
  <si>
    <t>AS VERIFIED BY 2/28/2018 BANK STATEMENT:</t>
  </si>
  <si>
    <t>Mar Starting Balance</t>
  </si>
  <si>
    <t>Income - Mar</t>
  </si>
  <si>
    <t>0 Deposits, Interest Only</t>
  </si>
  <si>
    <t xml:space="preserve"> EXPENDITURES - Mar</t>
  </si>
  <si>
    <t>Mailing Materials</t>
  </si>
  <si>
    <t>Transfer to Allocations</t>
  </si>
  <si>
    <t>Total Mar Balance</t>
  </si>
  <si>
    <t>AS VERIFIED 3/30/2018 Bank Stmnt</t>
  </si>
  <si>
    <r>
      <rPr>
        <b/>
        <i/>
        <sz val="14"/>
        <color indexed="8"/>
        <rFont val="Calibri"/>
        <family val="2"/>
      </rPr>
      <t>EXPENDITURES</t>
    </r>
    <r>
      <rPr>
        <b/>
        <sz val="14"/>
        <color indexed="8"/>
        <rFont val="Calibri"/>
        <family val="2"/>
      </rPr>
      <t xml:space="preserve"> Mar </t>
    </r>
    <r>
      <rPr>
        <b/>
        <sz val="12"/>
        <color indexed="8"/>
        <rFont val="Calibri"/>
        <family val="2"/>
      </rPr>
      <t xml:space="preserve"> (Not Bank cleared)</t>
    </r>
  </si>
  <si>
    <t>Point &amp; Launch Ramp Locks  &amp; Keys</t>
  </si>
  <si>
    <t>Total Expenditures PENDING clearance</t>
  </si>
  <si>
    <t>Point Maintenance (prop tax)</t>
  </si>
  <si>
    <t>Dock Fee</t>
  </si>
  <si>
    <t>Transfer from Ops acct</t>
  </si>
  <si>
    <t>Dues / Keys</t>
  </si>
  <si>
    <r>
      <t>Total SNRA passed thru:</t>
    </r>
    <r>
      <rPr>
        <b/>
        <i/>
        <sz val="14"/>
        <color indexed="8"/>
        <rFont val="Calibri"/>
      </rPr>
      <t xml:space="preserve"> 105</t>
    </r>
  </si>
  <si>
    <r>
      <t>Total RDR Paid:</t>
    </r>
    <r>
      <rPr>
        <b/>
        <i/>
        <sz val="14"/>
        <color indexed="8"/>
        <rFont val="Calibri"/>
      </rPr>
      <t xml:space="preserve"> 104</t>
    </r>
  </si>
  <si>
    <t xml:space="preserve">Total Received:    105   </t>
  </si>
  <si>
    <t>EXPENDITURES April:</t>
  </si>
  <si>
    <t>Deposit Adjustment</t>
  </si>
  <si>
    <t>POINT MAINTENANCE (Prop Tax)</t>
  </si>
  <si>
    <t>POINT MAINTENANCE (Lock n Safe)</t>
  </si>
  <si>
    <t xml:space="preserve">May Starting Balance </t>
  </si>
  <si>
    <t xml:space="preserve"> Dues /Keys</t>
  </si>
  <si>
    <t xml:space="preserve"> Bank Maintenance Fee CREDIT</t>
  </si>
  <si>
    <t>Total May Income:</t>
  </si>
  <si>
    <t>AS VERIFIED BY: 4/30/2018 BANK STATEMENT:</t>
  </si>
  <si>
    <t>EXPENDITURES May:</t>
  </si>
  <si>
    <t>Admin - Postage</t>
  </si>
  <si>
    <t>SNRA Pass Thru</t>
  </si>
  <si>
    <t>Dues Overpayment</t>
  </si>
  <si>
    <t xml:space="preserve">Security </t>
  </si>
  <si>
    <t>AS VERIFIED BY 5/31/2018 BANK STATEMENT:</t>
  </si>
  <si>
    <t>June Starting Balance</t>
  </si>
  <si>
    <t>Income - June</t>
  </si>
  <si>
    <t xml:space="preserve"> Interest Only</t>
  </si>
  <si>
    <t>Total Income June</t>
  </si>
  <si>
    <t xml:space="preserve"> EXPENDITURES - June</t>
  </si>
  <si>
    <t>Point Maintenance - Weed abatemnt</t>
  </si>
  <si>
    <t>Road Maintenance Deposit - Fedricks</t>
  </si>
  <si>
    <t>D&amp; O Insurance</t>
  </si>
  <si>
    <t>Total June Expenditures:</t>
  </si>
  <si>
    <t>Total June Balance</t>
  </si>
  <si>
    <t>AS VERIFIED 6/29/2018 Bank Stmnt</t>
  </si>
  <si>
    <t>JULY STARTING BALANCE:</t>
  </si>
  <si>
    <t>INCOME:</t>
  </si>
  <si>
    <t>Interest</t>
  </si>
  <si>
    <t>Total Income July:</t>
  </si>
  <si>
    <t>EXPENDITURES:</t>
  </si>
  <si>
    <t>Bank Charges - Maintenance Fee</t>
  </si>
  <si>
    <t>NARMAC Donation</t>
  </si>
  <si>
    <t>Total Expenditures July:</t>
  </si>
  <si>
    <t>TOTAL JULY BALANCE:</t>
  </si>
  <si>
    <t>AS VERIFIED 7/31/2018 BANK STMNT</t>
  </si>
  <si>
    <t>Starting Balance AUG</t>
  </si>
  <si>
    <t>Total Income AUG</t>
  </si>
  <si>
    <t>EXPENDITURES Aug PENDING clearance</t>
  </si>
  <si>
    <t>Transfer to ALLOCATIONS</t>
  </si>
  <si>
    <t>SNRA PASS Thru</t>
  </si>
  <si>
    <t>Liability Insurance</t>
  </si>
  <si>
    <t>Point Maintenance (Prop Tax)</t>
  </si>
  <si>
    <t>Keys</t>
  </si>
  <si>
    <t>Point Sanitation</t>
  </si>
  <si>
    <t>Point Security</t>
  </si>
  <si>
    <t>Printing &amp; Postage</t>
  </si>
  <si>
    <t>ENCUMBERED FUNDS 2018-19</t>
  </si>
  <si>
    <t>Starting Balance as: 3/30/2018</t>
  </si>
  <si>
    <t>Income - April</t>
  </si>
  <si>
    <t xml:space="preserve"> Total April Income:</t>
  </si>
  <si>
    <t>Total APRIL BALANCE</t>
  </si>
  <si>
    <t>Income - May</t>
  </si>
  <si>
    <t>Total May Balance:</t>
  </si>
  <si>
    <t>Interst Only           /  Dock Fees</t>
  </si>
  <si>
    <t>Dock Fee/Rebate</t>
  </si>
  <si>
    <t>Transfer from OPS</t>
  </si>
  <si>
    <t>Road Maintenance (HM)</t>
  </si>
  <si>
    <t>Road Maintenance (LT)</t>
  </si>
  <si>
    <t>Road Maintenance - Aluffo</t>
  </si>
  <si>
    <t>Emergency Fund - Aluffo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</si>
</sst>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 &quot;&quot;$&quot;* #,##0.00&quot; &quot;;&quot; &quot;&quot;$&quot;* \(#,##0.00\);&quot; &quot;&quot;$&quot;* &quot;-&quot;??&quot; &quot;"/>
    <numFmt numFmtId="165" formatCode="&quot;$&quot;#,##0.00"/>
  </numFmts>
  <fonts count="32" x14ac:knownFonts="1">
    <font>
      <sz val="12"/>
      <color indexed="8"/>
      <name val="Verdana"/>
    </font>
    <font>
      <sz val="11"/>
      <color indexed="8"/>
      <name val="Calibri"/>
    </font>
    <font>
      <sz val="10"/>
      <color indexed="8"/>
      <name val="Calibri"/>
    </font>
    <font>
      <b/>
      <sz val="14"/>
      <color indexed="8"/>
      <name val="Calibri"/>
    </font>
    <font>
      <i/>
      <sz val="14"/>
      <color indexed="8"/>
      <name val="Calibri"/>
    </font>
    <font>
      <b/>
      <i/>
      <sz val="14"/>
      <color indexed="8"/>
      <name val="Calibri"/>
    </font>
    <font>
      <b/>
      <sz val="14"/>
      <color indexed="10"/>
      <name val="Calibri"/>
    </font>
    <font>
      <sz val="14"/>
      <color indexed="8"/>
      <name val="Calibri"/>
    </font>
    <font>
      <b/>
      <i/>
      <sz val="10"/>
      <color indexed="8"/>
      <name val="Calibri"/>
    </font>
    <font>
      <sz val="11"/>
      <color indexed="8"/>
      <name val="Helvetica"/>
    </font>
    <font>
      <sz val="12"/>
      <color indexed="8"/>
      <name val="Calibri"/>
    </font>
    <font>
      <sz val="14"/>
      <color indexed="10"/>
      <name val="Calibri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u/>
      <sz val="14"/>
      <color indexed="8"/>
      <name val="Calibri"/>
      <family val="2"/>
    </font>
    <font>
      <sz val="12"/>
      <color indexed="8"/>
      <name val="Verdana"/>
      <family val="2"/>
    </font>
    <font>
      <sz val="14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sz val="11"/>
      <color indexed="8"/>
      <name val="Calibri"/>
      <family val="2"/>
    </font>
    <font>
      <b/>
      <i/>
      <u val="singleAccounting"/>
      <sz val="14"/>
      <color indexed="8"/>
      <name val="Calibri"/>
      <family val="2"/>
    </font>
    <font>
      <b/>
      <sz val="12"/>
      <color indexed="8"/>
      <name val="Verdan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9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70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1" fillId="0" borderId="1" xfId="0" applyFont="1" applyBorder="1" applyAlignment="1"/>
    <xf numFmtId="0" fontId="1" fillId="0" borderId="0" xfId="0" applyNumberFormat="1" applyFont="1" applyAlignment="1"/>
    <xf numFmtId="164" fontId="7" fillId="0" borderId="2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1" fillId="0" borderId="3" xfId="0" applyFont="1" applyBorder="1" applyAlignment="1"/>
    <xf numFmtId="164" fontId="13" fillId="0" borderId="3" xfId="0" applyNumberFormat="1" applyFont="1" applyBorder="1" applyAlignment="1">
      <alignment horizontal="center"/>
    </xf>
    <xf numFmtId="165" fontId="13" fillId="0" borderId="3" xfId="0" applyNumberFormat="1" applyFont="1" applyBorder="1" applyAlignment="1"/>
    <xf numFmtId="0" fontId="18" fillId="0" borderId="5" xfId="0" applyNumberFormat="1" applyFont="1" applyBorder="1" applyAlignment="1">
      <alignment horizontal="left"/>
    </xf>
    <xf numFmtId="1" fontId="13" fillId="0" borderId="6" xfId="0" applyNumberFormat="1" applyFont="1" applyBorder="1" applyAlignment="1"/>
    <xf numFmtId="0" fontId="17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/>
    <xf numFmtId="164" fontId="3" fillId="0" borderId="2" xfId="0" applyNumberFormat="1" applyFont="1" applyBorder="1" applyAlignment="1"/>
    <xf numFmtId="165" fontId="13" fillId="0" borderId="2" xfId="0" applyNumberFormat="1" applyFont="1" applyBorder="1" applyAlignment="1"/>
    <xf numFmtId="0" fontId="14" fillId="0" borderId="3" xfId="0" applyNumberFormat="1" applyFont="1" applyBorder="1" applyAlignment="1"/>
    <xf numFmtId="165" fontId="3" fillId="0" borderId="3" xfId="0" applyNumberFormat="1" applyFont="1" applyBorder="1" applyAlignment="1">
      <alignment horizontal="center"/>
    </xf>
    <xf numFmtId="0" fontId="15" fillId="0" borderId="3" xfId="0" applyNumberFormat="1" applyFont="1" applyBorder="1" applyAlignment="1"/>
    <xf numFmtId="164" fontId="7" fillId="0" borderId="12" xfId="0" applyNumberFormat="1" applyFont="1" applyBorder="1" applyAlignment="1">
      <alignment horizontal="center"/>
    </xf>
    <xf numFmtId="0" fontId="13" fillId="0" borderId="8" xfId="0" applyNumberFormat="1" applyFont="1" applyBorder="1" applyAlignment="1">
      <alignment horizontal="left"/>
    </xf>
    <xf numFmtId="1" fontId="3" fillId="0" borderId="4" xfId="0" applyNumberFormat="1" applyFont="1" applyBorder="1" applyAlignment="1">
      <alignment horizontal="right"/>
    </xf>
    <xf numFmtId="0" fontId="4" fillId="2" borderId="14" xfId="0" applyNumberFormat="1" applyFont="1" applyFill="1" applyBorder="1" applyAlignment="1">
      <alignment horizontal="left"/>
    </xf>
    <xf numFmtId="164" fontId="5" fillId="2" borderId="15" xfId="0" applyNumberFormat="1" applyFont="1" applyFill="1" applyBorder="1" applyAlignment="1">
      <alignment horizontal="center"/>
    </xf>
    <xf numFmtId="0" fontId="19" fillId="2" borderId="16" xfId="0" applyNumberFormat="1" applyFont="1" applyFill="1" applyBorder="1" applyAlignment="1">
      <alignment wrapText="1"/>
    </xf>
    <xf numFmtId="164" fontId="0" fillId="2" borderId="17" xfId="0" applyNumberFormat="1" applyFill="1" applyBorder="1" applyAlignment="1">
      <alignment wrapText="1"/>
    </xf>
    <xf numFmtId="164" fontId="5" fillId="2" borderId="19" xfId="0" applyNumberFormat="1" applyFont="1" applyFill="1" applyBorder="1" applyAlignment="1">
      <alignment horizontal="center"/>
    </xf>
    <xf numFmtId="0" fontId="1" fillId="0" borderId="2" xfId="0" applyFont="1" applyBorder="1" applyAlignment="1"/>
    <xf numFmtId="0" fontId="1" fillId="0" borderId="8" xfId="0" applyFont="1" applyBorder="1" applyAlignment="1"/>
    <xf numFmtId="1" fontId="10" fillId="0" borderId="8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15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left"/>
    </xf>
    <xf numFmtId="0" fontId="4" fillId="2" borderId="20" xfId="0" applyNumberFormat="1" applyFont="1" applyFill="1" applyBorder="1" applyAlignment="1">
      <alignment horizontal="left"/>
    </xf>
    <xf numFmtId="0" fontId="14" fillId="2" borderId="16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left" wrapText="1"/>
    </xf>
    <xf numFmtId="164" fontId="5" fillId="0" borderId="2" xfId="0" applyNumberFormat="1" applyFont="1" applyFill="1" applyBorder="1" applyAlignment="1">
      <alignment horizontal="center"/>
    </xf>
    <xf numFmtId="0" fontId="13" fillId="0" borderId="22" xfId="0" applyNumberFormat="1" applyFont="1" applyBorder="1" applyAlignment="1">
      <alignment horizontal="left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center"/>
    </xf>
    <xf numFmtId="0" fontId="16" fillId="0" borderId="3" xfId="0" applyNumberFormat="1" applyFont="1" applyBorder="1" applyAlignment="1"/>
    <xf numFmtId="14" fontId="13" fillId="0" borderId="3" xfId="0" applyNumberFormat="1" applyFont="1" applyBorder="1" applyAlignment="1">
      <alignment horizontal="left"/>
    </xf>
    <xf numFmtId="14" fontId="12" fillId="0" borderId="3" xfId="0" applyNumberFormat="1" applyFont="1" applyBorder="1" applyAlignment="1">
      <alignment horizontal="left"/>
    </xf>
    <xf numFmtId="164" fontId="7" fillId="0" borderId="3" xfId="0" applyNumberFormat="1" applyFont="1" applyBorder="1" applyAlignment="1"/>
    <xf numFmtId="0" fontId="12" fillId="0" borderId="3" xfId="0" applyNumberFormat="1" applyFont="1" applyBorder="1" applyAlignment="1"/>
    <xf numFmtId="165" fontId="3" fillId="0" borderId="23" xfId="0" applyNumberFormat="1" applyFont="1" applyBorder="1" applyAlignment="1">
      <alignment horizontal="center"/>
    </xf>
    <xf numFmtId="1" fontId="1" fillId="0" borderId="2" xfId="0" applyNumberFormat="1" applyFont="1" applyBorder="1" applyAlignment="1"/>
    <xf numFmtId="1" fontId="7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7" fillId="0" borderId="3" xfId="0" applyNumberFormat="1" applyFont="1" applyBorder="1" applyAlignment="1"/>
    <xf numFmtId="0" fontId="13" fillId="0" borderId="3" xfId="0" applyNumberFormat="1" applyFont="1" applyBorder="1" applyAlignment="1"/>
    <xf numFmtId="0" fontId="1" fillId="0" borderId="23" xfId="0" applyFont="1" applyBorder="1" applyAlignment="1"/>
    <xf numFmtId="0" fontId="14" fillId="0" borderId="20" xfId="0" applyNumberFormat="1" applyFont="1" applyBorder="1" applyAlignment="1"/>
    <xf numFmtId="164" fontId="6" fillId="0" borderId="24" xfId="0" applyNumberFormat="1" applyFont="1" applyBorder="1" applyAlignment="1">
      <alignment horizontal="center"/>
    </xf>
    <xf numFmtId="0" fontId="14" fillId="0" borderId="16" xfId="0" applyNumberFormat="1" applyFont="1" applyBorder="1" applyAlignment="1"/>
    <xf numFmtId="1" fontId="7" fillId="0" borderId="16" xfId="0" applyNumberFormat="1" applyFont="1" applyBorder="1" applyAlignment="1"/>
    <xf numFmtId="0" fontId="13" fillId="0" borderId="7" xfId="0" applyNumberFormat="1" applyFont="1" applyBorder="1" applyAlignment="1"/>
    <xf numFmtId="164" fontId="3" fillId="0" borderId="25" xfId="0" applyNumberFormat="1" applyFont="1" applyBorder="1" applyAlignment="1">
      <alignment horizontal="left"/>
    </xf>
    <xf numFmtId="0" fontId="1" fillId="0" borderId="13" xfId="0" applyFont="1" applyBorder="1" applyAlignment="1"/>
    <xf numFmtId="1" fontId="7" fillId="0" borderId="26" xfId="0" applyNumberFormat="1" applyFont="1" applyBorder="1" applyAlignment="1"/>
    <xf numFmtId="1" fontId="7" fillId="0" borderId="27" xfId="0" applyNumberFormat="1" applyFont="1" applyBorder="1" applyAlignment="1"/>
    <xf numFmtId="0" fontId="1" fillId="0" borderId="27" xfId="0" applyFont="1" applyBorder="1" applyAlignment="1"/>
    <xf numFmtId="165" fontId="3" fillId="0" borderId="22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/>
    <xf numFmtId="1" fontId="4" fillId="0" borderId="2" xfId="0" applyNumberFormat="1" applyFont="1" applyBorder="1" applyAlignment="1"/>
    <xf numFmtId="0" fontId="17" fillId="0" borderId="11" xfId="0" applyNumberFormat="1" applyFont="1" applyBorder="1" applyAlignment="1">
      <alignment horizontal="right"/>
    </xf>
    <xf numFmtId="0" fontId="1" fillId="0" borderId="10" xfId="0" applyFont="1" applyBorder="1" applyAlignment="1"/>
    <xf numFmtId="164" fontId="3" fillId="0" borderId="28" xfId="0" applyNumberFormat="1" applyFont="1" applyBorder="1" applyAlignment="1">
      <alignment horizontal="center"/>
    </xf>
    <xf numFmtId="165" fontId="3" fillId="0" borderId="29" xfId="0" applyNumberFormat="1" applyFont="1" applyBorder="1" applyAlignment="1">
      <alignment horizontal="center"/>
    </xf>
    <xf numFmtId="165" fontId="13" fillId="0" borderId="21" xfId="0" applyNumberFormat="1" applyFont="1" applyBorder="1" applyAlignment="1"/>
    <xf numFmtId="0" fontId="18" fillId="0" borderId="9" xfId="0" applyNumberFormat="1" applyFont="1" applyBorder="1" applyAlignment="1">
      <alignment horizontal="left"/>
    </xf>
    <xf numFmtId="0" fontId="3" fillId="0" borderId="30" xfId="0" applyNumberFormat="1" applyFont="1" applyBorder="1" applyAlignment="1"/>
    <xf numFmtId="164" fontId="7" fillId="0" borderId="31" xfId="0" applyNumberFormat="1" applyFont="1" applyBorder="1" applyAlignment="1"/>
    <xf numFmtId="1" fontId="7" fillId="0" borderId="15" xfId="0" applyNumberFormat="1" applyFont="1" applyBorder="1" applyAlignment="1"/>
    <xf numFmtId="164" fontId="3" fillId="0" borderId="25" xfId="0" applyNumberFormat="1" applyFont="1" applyBorder="1" applyAlignment="1"/>
    <xf numFmtId="1" fontId="13" fillId="0" borderId="32" xfId="0" applyNumberFormat="1" applyFont="1" applyBorder="1" applyAlignment="1"/>
    <xf numFmtId="164" fontId="13" fillId="0" borderId="2" xfId="0" applyNumberFormat="1" applyFont="1" applyBorder="1" applyAlignment="1"/>
    <xf numFmtId="0" fontId="14" fillId="2" borderId="18" xfId="0" applyNumberFormat="1" applyFont="1" applyFill="1" applyBorder="1" applyAlignment="1">
      <alignment horizontal="right" wrapText="1"/>
    </xf>
    <xf numFmtId="0" fontId="17" fillId="0" borderId="3" xfId="0" applyNumberFormat="1" applyFont="1" applyBorder="1" applyAlignment="1">
      <alignment horizontal="right"/>
    </xf>
    <xf numFmtId="0" fontId="12" fillId="0" borderId="8" xfId="0" applyNumberFormat="1" applyFont="1" applyBorder="1" applyAlignment="1"/>
    <xf numFmtId="0" fontId="1" fillId="0" borderId="33" xfId="0" applyFont="1" applyBorder="1" applyAlignment="1"/>
    <xf numFmtId="164" fontId="5" fillId="2" borderId="34" xfId="0" applyNumberFormat="1" applyFont="1" applyFill="1" applyBorder="1" applyAlignment="1">
      <alignment horizontal="center"/>
    </xf>
    <xf numFmtId="164" fontId="4" fillId="2" borderId="23" xfId="0" applyNumberFormat="1" applyFont="1" applyFill="1" applyBorder="1" applyAlignment="1">
      <alignment horizontal="center"/>
    </xf>
    <xf numFmtId="164" fontId="5" fillId="2" borderId="35" xfId="0" applyNumberFormat="1" applyFont="1" applyFill="1" applyBorder="1" applyAlignment="1">
      <alignment horizontal="center"/>
    </xf>
    <xf numFmtId="0" fontId="1" fillId="0" borderId="22" xfId="0" applyFont="1" applyBorder="1" applyAlignment="1"/>
    <xf numFmtId="0" fontId="14" fillId="2" borderId="7" xfId="0" applyNumberFormat="1" applyFont="1" applyFill="1" applyBorder="1" applyAlignment="1">
      <alignment horizontal="left" wrapText="1"/>
    </xf>
    <xf numFmtId="0" fontId="18" fillId="0" borderId="14" xfId="0" applyNumberFormat="1" applyFont="1" applyBorder="1" applyAlignment="1">
      <alignment horizontal="left"/>
    </xf>
    <xf numFmtId="164" fontId="7" fillId="0" borderId="36" xfId="0" applyNumberFormat="1" applyFont="1" applyBorder="1" applyAlignment="1"/>
    <xf numFmtId="0" fontId="3" fillId="0" borderId="18" xfId="0" applyNumberFormat="1" applyFont="1" applyBorder="1" applyAlignment="1"/>
    <xf numFmtId="1" fontId="12" fillId="0" borderId="3" xfId="0" applyNumberFormat="1" applyFont="1" applyBorder="1" applyAlignment="1">
      <alignment horizontal="right"/>
    </xf>
    <xf numFmtId="0" fontId="4" fillId="0" borderId="3" xfId="0" applyNumberFormat="1" applyFont="1" applyBorder="1" applyAlignment="1">
      <alignment horizontal="left"/>
    </xf>
    <xf numFmtId="0" fontId="1" fillId="0" borderId="3" xfId="0" applyNumberFormat="1" applyFont="1" applyBorder="1" applyAlignment="1"/>
    <xf numFmtId="1" fontId="13" fillId="0" borderId="3" xfId="0" applyNumberFormat="1" applyFont="1" applyBorder="1" applyAlignment="1">
      <alignment horizontal="left"/>
    </xf>
    <xf numFmtId="0" fontId="0" fillId="0" borderId="2" xfId="0" applyFont="1" applyBorder="1" applyAlignment="1">
      <alignment vertical="top" wrapText="1"/>
    </xf>
    <xf numFmtId="164" fontId="22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vertical="top" wrapText="1"/>
    </xf>
    <xf numFmtId="1" fontId="12" fillId="3" borderId="3" xfId="0" applyNumberFormat="1" applyFont="1" applyFill="1" applyBorder="1" applyAlignment="1">
      <alignment horizontal="right"/>
    </xf>
    <xf numFmtId="0" fontId="27" fillId="0" borderId="2" xfId="0" applyFont="1" applyBorder="1" applyAlignment="1"/>
    <xf numFmtId="0" fontId="27" fillId="0" borderId="2" xfId="0" applyNumberFormat="1" applyFont="1" applyBorder="1" applyAlignment="1"/>
    <xf numFmtId="0" fontId="26" fillId="0" borderId="2" xfId="0" applyFont="1" applyBorder="1" applyAlignment="1">
      <alignment vertical="top" wrapText="1"/>
    </xf>
    <xf numFmtId="164" fontId="29" fillId="0" borderId="3" xfId="0" applyNumberFormat="1" applyFont="1" applyBorder="1" applyAlignment="1">
      <alignment horizontal="center"/>
    </xf>
    <xf numFmtId="0" fontId="7" fillId="0" borderId="2" xfId="0" applyFont="1" applyBorder="1" applyAlignment="1"/>
    <xf numFmtId="0" fontId="24" fillId="0" borderId="2" xfId="0" applyFont="1" applyBorder="1" applyAlignment="1"/>
    <xf numFmtId="1" fontId="12" fillId="0" borderId="2" xfId="0" applyNumberFormat="1" applyFont="1" applyBorder="1" applyAlignment="1"/>
    <xf numFmtId="0" fontId="18" fillId="0" borderId="2" xfId="0" applyFont="1" applyBorder="1" applyAlignment="1"/>
    <xf numFmtId="0" fontId="12" fillId="0" borderId="2" xfId="0" applyFont="1" applyBorder="1" applyAlignment="1"/>
    <xf numFmtId="0" fontId="13" fillId="0" borderId="2" xfId="0" applyNumberFormat="1" applyFont="1" applyBorder="1" applyAlignment="1"/>
    <xf numFmtId="0" fontId="12" fillId="0" borderId="2" xfId="0" applyNumberFormat="1" applyFont="1" applyBorder="1" applyAlignment="1"/>
    <xf numFmtId="0" fontId="15" fillId="0" borderId="30" xfId="0" applyNumberFormat="1" applyFont="1" applyBorder="1" applyAlignment="1">
      <alignment horizontal="right"/>
    </xf>
    <xf numFmtId="164" fontId="22" fillId="0" borderId="37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44" fontId="12" fillId="0" borderId="3" xfId="0" applyNumberFormat="1" applyFont="1" applyBorder="1" applyAlignment="1"/>
    <xf numFmtId="44" fontId="12" fillId="0" borderId="3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164" fontId="20" fillId="3" borderId="3" xfId="0" applyNumberFormat="1" applyFont="1" applyFill="1" applyBorder="1" applyAlignment="1">
      <alignment horizontal="center"/>
    </xf>
    <xf numFmtId="44" fontId="25" fillId="0" borderId="3" xfId="0" applyNumberFormat="1" applyFont="1" applyBorder="1" applyAlignment="1"/>
    <xf numFmtId="164" fontId="21" fillId="0" borderId="3" xfId="0" applyNumberFormat="1" applyFont="1" applyBorder="1" applyAlignment="1">
      <alignment horizontal="center"/>
    </xf>
    <xf numFmtId="44" fontId="13" fillId="0" borderId="3" xfId="0" applyNumberFormat="1" applyFont="1" applyBorder="1" applyAlignment="1">
      <alignment horizontal="right" wrapText="1"/>
    </xf>
    <xf numFmtId="44" fontId="13" fillId="0" borderId="3" xfId="0" applyNumberFormat="1" applyFont="1" applyBorder="1" applyAlignment="1">
      <alignment horizontal="center"/>
    </xf>
    <xf numFmtId="0" fontId="28" fillId="0" borderId="3" xfId="0" applyNumberFormat="1" applyFont="1" applyBorder="1" applyAlignment="1">
      <alignment horizontal="left"/>
    </xf>
    <xf numFmtId="0" fontId="30" fillId="0" borderId="3" xfId="0" applyNumberFormat="1" applyFont="1" applyBorder="1" applyAlignment="1">
      <alignment horizontal="right"/>
    </xf>
    <xf numFmtId="44" fontId="23" fillId="0" borderId="3" xfId="0" applyNumberFormat="1" applyFont="1" applyBorder="1" applyAlignment="1">
      <alignment horizontal="center"/>
    </xf>
    <xf numFmtId="164" fontId="23" fillId="0" borderId="3" xfId="0" applyNumberFormat="1" applyFont="1" applyBorder="1" applyAlignment="1">
      <alignment horizontal="center"/>
    </xf>
    <xf numFmtId="165" fontId="15" fillId="0" borderId="38" xfId="0" applyNumberFormat="1" applyFont="1" applyBorder="1" applyAlignment="1">
      <alignment horizontal="center"/>
    </xf>
    <xf numFmtId="0" fontId="15" fillId="0" borderId="3" xfId="0" applyFont="1" applyBorder="1" applyAlignment="1"/>
    <xf numFmtId="1" fontId="8" fillId="0" borderId="2" xfId="0" applyNumberFormat="1" applyFont="1" applyBorder="1" applyAlignment="1">
      <alignment horizontal="left" vertical="center" wrapText="1"/>
    </xf>
    <xf numFmtId="164" fontId="12" fillId="0" borderId="3" xfId="0" applyNumberFormat="1" applyFont="1" applyBorder="1" applyAlignment="1">
      <alignment horizontal="center"/>
    </xf>
    <xf numFmtId="0" fontId="12" fillId="0" borderId="0" xfId="0" applyNumberFormat="1" applyFont="1" applyAlignment="1"/>
    <xf numFmtId="0" fontId="14" fillId="2" borderId="39" xfId="0" applyNumberFormat="1" applyFont="1" applyFill="1" applyBorder="1" applyAlignment="1">
      <alignment horizontal="right"/>
    </xf>
    <xf numFmtId="164" fontId="4" fillId="2" borderId="40" xfId="0" applyNumberFormat="1" applyFont="1" applyFill="1" applyBorder="1" applyAlignment="1">
      <alignment horizontal="center"/>
    </xf>
    <xf numFmtId="0" fontId="12" fillId="0" borderId="3" xfId="0" applyNumberFormat="1" applyFont="1" applyBorder="1" applyAlignment="1">
      <alignment horizontal="right"/>
    </xf>
    <xf numFmtId="0" fontId="16" fillId="0" borderId="3" xfId="0" applyNumberFormat="1" applyFont="1" applyBorder="1" applyAlignment="1">
      <alignment horizontal="right"/>
    </xf>
    <xf numFmtId="0" fontId="13" fillId="0" borderId="3" xfId="0" applyNumberFormat="1" applyFont="1" applyBorder="1" applyAlignment="1">
      <alignment horizontal="left"/>
    </xf>
    <xf numFmtId="0" fontId="13" fillId="0" borderId="41" xfId="0" applyNumberFormat="1" applyFont="1" applyBorder="1" applyAlignment="1"/>
    <xf numFmtId="164" fontId="22" fillId="0" borderId="41" xfId="0" applyNumberFormat="1" applyFont="1" applyBorder="1" applyAlignment="1">
      <alignment horizontal="center"/>
    </xf>
    <xf numFmtId="0" fontId="14" fillId="0" borderId="42" xfId="0" applyNumberFormat="1" applyFont="1" applyBorder="1" applyAlignment="1"/>
    <xf numFmtId="164" fontId="22" fillId="0" borderId="42" xfId="0" applyNumberFormat="1" applyFont="1" applyBorder="1" applyAlignment="1">
      <alignment horizontal="center"/>
    </xf>
    <xf numFmtId="44" fontId="12" fillId="0" borderId="42" xfId="0" applyNumberFormat="1" applyFont="1" applyBorder="1" applyAlignment="1">
      <alignment horizontal="center"/>
    </xf>
    <xf numFmtId="0" fontId="15" fillId="0" borderId="43" xfId="0" applyNumberFormat="1" applyFont="1" applyBorder="1" applyAlignment="1"/>
    <xf numFmtId="44" fontId="13" fillId="0" borderId="44" xfId="0" applyNumberFormat="1" applyFont="1" applyBorder="1" applyAlignment="1">
      <alignment horizontal="right" wrapText="1"/>
    </xf>
    <xf numFmtId="44" fontId="13" fillId="0" borderId="45" xfId="0" applyNumberFormat="1" applyFont="1" applyBorder="1" applyAlignment="1">
      <alignment horizontal="center"/>
    </xf>
    <xf numFmtId="0" fontId="28" fillId="0" borderId="3" xfId="0" applyNumberFormat="1" applyFont="1" applyBorder="1" applyAlignment="1">
      <alignment horizontal="right"/>
    </xf>
    <xf numFmtId="0" fontId="17" fillId="0" borderId="3" xfId="0" applyNumberFormat="1" applyFont="1" applyBorder="1" applyAlignment="1">
      <alignment horizontal="left"/>
    </xf>
    <xf numFmtId="0" fontId="28" fillId="0" borderId="41" xfId="0" applyNumberFormat="1" applyFont="1" applyBorder="1" applyAlignment="1">
      <alignment horizontal="left"/>
    </xf>
    <xf numFmtId="0" fontId="28" fillId="0" borderId="42" xfId="0" applyNumberFormat="1" applyFont="1" applyBorder="1" applyAlignment="1">
      <alignment horizontal="left"/>
    </xf>
    <xf numFmtId="0" fontId="17" fillId="0" borderId="43" xfId="0" applyNumberFormat="1" applyFont="1" applyBorder="1" applyAlignment="1">
      <alignment horizontal="left"/>
    </xf>
    <xf numFmtId="164" fontId="22" fillId="0" borderId="44" xfId="0" applyNumberFormat="1" applyFont="1" applyBorder="1" applyAlignment="1">
      <alignment horizontal="center"/>
    </xf>
    <xf numFmtId="0" fontId="30" fillId="3" borderId="3" xfId="0" applyNumberFormat="1" applyFont="1" applyFill="1" applyBorder="1" applyAlignment="1">
      <alignment horizontal="right"/>
    </xf>
    <xf numFmtId="164" fontId="22" fillId="3" borderId="3" xfId="0" applyNumberFormat="1" applyFont="1" applyFill="1" applyBorder="1" applyAlignment="1">
      <alignment horizontal="center"/>
    </xf>
    <xf numFmtId="0" fontId="28" fillId="3" borderId="3" xfId="0" applyNumberFormat="1" applyFont="1" applyFill="1" applyBorder="1" applyAlignment="1">
      <alignment horizontal="right"/>
    </xf>
    <xf numFmtId="0" fontId="15" fillId="3" borderId="3" xfId="0" applyNumberFormat="1" applyFont="1" applyFill="1" applyBorder="1" applyAlignment="1"/>
    <xf numFmtId="0" fontId="14" fillId="3" borderId="3" xfId="0" applyNumberFormat="1" applyFont="1" applyFill="1" applyBorder="1" applyAlignment="1">
      <alignment horizontal="right"/>
    </xf>
    <xf numFmtId="0" fontId="14" fillId="3" borderId="41" xfId="0" applyNumberFormat="1" applyFont="1" applyFill="1" applyBorder="1" applyAlignment="1">
      <alignment horizontal="right"/>
    </xf>
    <xf numFmtId="44" fontId="22" fillId="3" borderId="3" xfId="0" applyNumberFormat="1" applyFont="1" applyFill="1" applyBorder="1" applyAlignment="1">
      <alignment horizontal="center"/>
    </xf>
    <xf numFmtId="44" fontId="15" fillId="3" borderId="0" xfId="0" applyNumberFormat="1" applyFont="1" applyFill="1" applyAlignment="1"/>
    <xf numFmtId="164" fontId="13" fillId="0" borderId="3" xfId="0" applyNumberFormat="1" applyFont="1" applyBorder="1" applyAlignment="1">
      <alignment horizontal="left"/>
    </xf>
    <xf numFmtId="0" fontId="31" fillId="0" borderId="0" xfId="0" applyFont="1" applyAlignment="1">
      <alignment vertical="top" wrapText="1"/>
    </xf>
    <xf numFmtId="0" fontId="16" fillId="0" borderId="3" xfId="0" applyFont="1" applyBorder="1" applyAlignment="1">
      <alignment horizontal="right" vertical="top" wrapText="1"/>
    </xf>
    <xf numFmtId="44" fontId="12" fillId="0" borderId="23" xfId="0" applyNumberFormat="1" applyFont="1" applyBorder="1" applyAlignment="1"/>
    <xf numFmtId="165" fontId="13" fillId="0" borderId="3" xfId="0" applyNumberFormat="1" applyFont="1" applyBorder="1" applyAlignment="1">
      <alignment horizontal="center"/>
    </xf>
    <xf numFmtId="44" fontId="13" fillId="0" borderId="46" xfId="0" applyNumberFormat="1" applyFont="1" applyBorder="1" applyAlignment="1">
      <alignment vertical="top" wrapText="1"/>
    </xf>
    <xf numFmtId="44" fontId="12" fillId="0" borderId="33" xfId="0" applyNumberFormat="1" applyFont="1" applyBorder="1" applyAlignment="1">
      <alignment horizontal="center"/>
    </xf>
    <xf numFmtId="44" fontId="13" fillId="0" borderId="41" xfId="0" applyNumberFormat="1" applyFont="1" applyBorder="1" applyAlignment="1">
      <alignment horizontal="center"/>
    </xf>
    <xf numFmtId="0" fontId="24" fillId="0" borderId="2" xfId="0" applyNumberFormat="1" applyFont="1" applyBorder="1" applyAlignment="1"/>
    <xf numFmtId="44" fontId="15" fillId="0" borderId="3" xfId="0" applyNumberFormat="1" applyFont="1" applyBorder="1" applyAlignment="1">
      <alignment horizontal="center"/>
    </xf>
    <xf numFmtId="44" fontId="24" fillId="0" borderId="3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0000"/>
      <rgbColor rgb="FFEEECE1"/>
      <rgbColor rgb="FFFFFFFF"/>
      <rgbColor rgb="FFBDC0BF"/>
      <rgbColor rgb="FFDBDBDB"/>
      <rgbColor rgb="FFF4F4F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D100"/>
  <sheetViews>
    <sheetView showGridLines="0" tabSelected="1" view="pageLayout" zoomScaleNormal="100" workbookViewId="0">
      <selection activeCell="E4" sqref="E4"/>
    </sheetView>
  </sheetViews>
  <sheetFormatPr defaultColWidth="6.59765625" defaultRowHeight="18.75" customHeight="1" x14ac:dyDescent="0.25"/>
  <cols>
    <col min="1" max="1" width="29.8984375" style="3" customWidth="1"/>
    <col min="2" max="2" width="18.3984375" style="3" customWidth="1"/>
    <col min="3" max="3" width="15.59765625" style="3" customWidth="1"/>
    <col min="4" max="4" width="30.09765625" style="3" customWidth="1"/>
    <col min="5" max="5" width="12.19921875" style="3" customWidth="1"/>
    <col min="6" max="212" width="6.59765625" style="3" customWidth="1"/>
  </cols>
  <sheetData>
    <row r="1" spans="1:6" ht="19.5" customHeight="1" thickBot="1" x14ac:dyDescent="0.35">
      <c r="A1" s="40"/>
      <c r="B1" s="41" t="s">
        <v>0</v>
      </c>
      <c r="C1" s="41" t="s">
        <v>1</v>
      </c>
      <c r="D1" s="2"/>
      <c r="E1" s="2"/>
    </row>
    <row r="2" spans="1:6" ht="21.75" customHeight="1" thickBot="1" x14ac:dyDescent="0.35">
      <c r="A2" s="42" t="s">
        <v>99</v>
      </c>
      <c r="B2" s="39">
        <v>3268.49</v>
      </c>
      <c r="C2" s="143">
        <v>45456.21</v>
      </c>
      <c r="D2" s="54" t="s">
        <v>48</v>
      </c>
      <c r="E2" s="55">
        <f>(140*F2)</f>
        <v>14700</v>
      </c>
      <c r="F2" s="3">
        <v>105</v>
      </c>
    </row>
    <row r="3" spans="1:6" ht="21.75" customHeight="1" x14ac:dyDescent="0.3">
      <c r="A3" s="43" t="s">
        <v>100</v>
      </c>
      <c r="B3" s="6"/>
      <c r="C3" s="53"/>
      <c r="D3" s="56" t="s">
        <v>49</v>
      </c>
      <c r="E3" s="45">
        <f>(300*F3)</f>
        <v>31200</v>
      </c>
      <c r="F3" s="3">
        <v>104</v>
      </c>
    </row>
    <row r="4" spans="1:6" ht="21.75" customHeight="1" x14ac:dyDescent="0.3">
      <c r="A4" s="44" t="s">
        <v>105</v>
      </c>
      <c r="B4" s="45">
        <v>0.3</v>
      </c>
      <c r="C4" s="161">
        <v>900</v>
      </c>
      <c r="D4" s="57"/>
      <c r="E4" s="45"/>
    </row>
    <row r="5" spans="1:6" ht="21.75" customHeight="1" thickBot="1" x14ac:dyDescent="0.35">
      <c r="A5" s="46" t="s">
        <v>47</v>
      </c>
      <c r="B5" s="45">
        <v>42419</v>
      </c>
      <c r="C5" s="53"/>
      <c r="D5" s="58" t="s">
        <v>50</v>
      </c>
      <c r="E5" s="59">
        <f>SUM(E2:E4)</f>
        <v>45900</v>
      </c>
    </row>
    <row r="6" spans="1:6" ht="21.75" customHeight="1" x14ac:dyDescent="0.3">
      <c r="A6" s="81" t="s">
        <v>101</v>
      </c>
      <c r="B6" s="39">
        <f>SUM(B2+B4+B5)</f>
        <v>45687.79</v>
      </c>
      <c r="C6" s="17">
        <f>SUM(C2:C5)</f>
        <v>46356.21</v>
      </c>
      <c r="D6" s="48"/>
      <c r="E6" s="49"/>
    </row>
    <row r="7" spans="1:6" ht="33" customHeight="1" thickBot="1" x14ac:dyDescent="0.35">
      <c r="A7" s="37" t="s">
        <v>51</v>
      </c>
      <c r="B7" s="4"/>
      <c r="C7" s="60"/>
      <c r="D7" s="48"/>
      <c r="E7" s="50"/>
    </row>
    <row r="8" spans="1:6" ht="23.25" customHeight="1" x14ac:dyDescent="0.3">
      <c r="A8" s="22" t="s">
        <v>2</v>
      </c>
      <c r="B8" s="23"/>
      <c r="C8" s="57"/>
      <c r="D8" s="48"/>
      <c r="E8" s="50"/>
    </row>
    <row r="9" spans="1:6" ht="23.25" customHeight="1" x14ac:dyDescent="0.3">
      <c r="A9" s="24" t="s">
        <v>52</v>
      </c>
      <c r="B9" s="25">
        <v>16</v>
      </c>
      <c r="C9" s="61"/>
      <c r="D9" s="48"/>
      <c r="E9" s="50"/>
    </row>
    <row r="10" spans="1:6" ht="23.25" customHeight="1" x14ac:dyDescent="0.3">
      <c r="A10" s="24" t="s">
        <v>17</v>
      </c>
      <c r="B10" s="25">
        <v>38</v>
      </c>
      <c r="C10" s="61"/>
      <c r="D10" s="48"/>
      <c r="E10" s="50"/>
    </row>
    <row r="11" spans="1:6" ht="23.25" customHeight="1" x14ac:dyDescent="0.3">
      <c r="A11" s="24" t="s">
        <v>53</v>
      </c>
      <c r="B11" s="25">
        <v>766</v>
      </c>
      <c r="C11" s="61"/>
      <c r="D11" s="48"/>
      <c r="E11" s="50"/>
    </row>
    <row r="12" spans="1:6" ht="23.25" customHeight="1" x14ac:dyDescent="0.3">
      <c r="A12" s="24" t="s">
        <v>6</v>
      </c>
      <c r="B12" s="25">
        <v>167.44</v>
      </c>
      <c r="C12" s="61"/>
      <c r="D12" s="48"/>
      <c r="E12" s="50"/>
    </row>
    <row r="13" spans="1:6" ht="23.25" customHeight="1" x14ac:dyDescent="0.3">
      <c r="A13" s="24" t="s">
        <v>54</v>
      </c>
      <c r="B13" s="25">
        <v>2139.33</v>
      </c>
      <c r="C13" s="62"/>
      <c r="D13" s="48"/>
      <c r="E13" s="50"/>
    </row>
    <row r="14" spans="1:6" ht="20.25" customHeight="1" thickBot="1" x14ac:dyDescent="0.35">
      <c r="A14" s="80" t="s">
        <v>11</v>
      </c>
      <c r="B14" s="26">
        <f>SUM(B9:B13)</f>
        <v>3126.77</v>
      </c>
      <c r="C14" s="63"/>
      <c r="D14" s="27"/>
      <c r="E14" s="27"/>
    </row>
    <row r="15" spans="1:6" ht="8.25" customHeight="1" thickBot="1" x14ac:dyDescent="0.35">
      <c r="A15" s="21"/>
      <c r="B15" s="30"/>
      <c r="C15" s="69"/>
      <c r="D15" s="169"/>
      <c r="E15" s="27"/>
    </row>
    <row r="16" spans="1:6" ht="20.25" customHeight="1" thickBot="1" x14ac:dyDescent="0.35">
      <c r="A16" s="68" t="s">
        <v>102</v>
      </c>
      <c r="B16" s="70">
        <f>B6-B14</f>
        <v>42561.020000000004</v>
      </c>
      <c r="C16" s="71">
        <f>SUM(C6-C14)</f>
        <v>46356.21</v>
      </c>
      <c r="D16" s="169"/>
      <c r="E16" s="27"/>
    </row>
    <row r="17" spans="1:5" ht="9.75" customHeight="1" thickBot="1" x14ac:dyDescent="0.35">
      <c r="A17" s="11"/>
      <c r="B17" s="38"/>
      <c r="C17" s="12"/>
      <c r="D17" s="128"/>
      <c r="E17" s="27"/>
    </row>
    <row r="18" spans="1:5" ht="20.25" customHeight="1" x14ac:dyDescent="0.3">
      <c r="A18" s="73" t="s">
        <v>59</v>
      </c>
      <c r="B18" s="75"/>
      <c r="C18" s="76"/>
      <c r="D18" s="128"/>
      <c r="E18" s="27"/>
    </row>
    <row r="19" spans="1:5" ht="20.25" customHeight="1" x14ac:dyDescent="0.3">
      <c r="A19" s="9"/>
      <c r="B19" s="79" t="s">
        <v>3</v>
      </c>
      <c r="C19" s="78" t="s">
        <v>4</v>
      </c>
      <c r="D19" s="128"/>
      <c r="E19" s="27"/>
    </row>
    <row r="20" spans="1:5" ht="20.25" customHeight="1" thickBot="1" x14ac:dyDescent="0.35">
      <c r="A20" s="74"/>
      <c r="B20" s="77">
        <v>42561.02</v>
      </c>
      <c r="C20" s="72">
        <v>46356.21</v>
      </c>
      <c r="D20" s="27"/>
      <c r="E20" s="27"/>
    </row>
    <row r="21" spans="1:5" ht="20.25" customHeight="1" x14ac:dyDescent="0.3">
      <c r="A21" s="13"/>
      <c r="B21" s="14"/>
      <c r="C21" s="15"/>
      <c r="D21" s="27"/>
      <c r="E21" s="27"/>
    </row>
    <row r="22" spans="1:5" ht="20.25" customHeight="1" x14ac:dyDescent="0.3">
      <c r="A22" s="42" t="s">
        <v>55</v>
      </c>
      <c r="B22" s="7">
        <v>42561.02</v>
      </c>
      <c r="C22" s="17">
        <v>46356.21</v>
      </c>
      <c r="D22" s="27"/>
      <c r="E22" s="27"/>
    </row>
    <row r="23" spans="1:5" ht="20.25" customHeight="1" x14ac:dyDescent="0.3">
      <c r="A23" s="52" t="s">
        <v>103</v>
      </c>
      <c r="B23" s="7"/>
      <c r="C23" s="17"/>
      <c r="D23" s="27"/>
      <c r="E23" s="27"/>
    </row>
    <row r="24" spans="1:5" ht="20.25" customHeight="1" x14ac:dyDescent="0.3">
      <c r="A24" s="133" t="s">
        <v>31</v>
      </c>
      <c r="B24" s="129">
        <v>0.52</v>
      </c>
      <c r="C24" s="17"/>
      <c r="D24" s="27"/>
      <c r="E24" s="27"/>
    </row>
    <row r="25" spans="1:5" ht="20.25" customHeight="1" x14ac:dyDescent="0.3">
      <c r="A25" s="133" t="s">
        <v>56</v>
      </c>
      <c r="B25" s="129">
        <v>2240</v>
      </c>
      <c r="C25" s="17"/>
      <c r="D25" s="27"/>
      <c r="E25" s="27"/>
    </row>
    <row r="26" spans="1:5" ht="20.25" customHeight="1" x14ac:dyDescent="0.3">
      <c r="A26" s="133" t="s">
        <v>57</v>
      </c>
      <c r="B26" s="129">
        <v>38</v>
      </c>
      <c r="C26" s="17"/>
      <c r="D26" s="27"/>
      <c r="E26" s="27"/>
    </row>
    <row r="27" spans="1:5" ht="19.5" customHeight="1" x14ac:dyDescent="0.3">
      <c r="A27" s="81" t="s">
        <v>58</v>
      </c>
      <c r="B27" s="7">
        <f>SUM(B22:B26)</f>
        <v>44839.539999999994</v>
      </c>
      <c r="C27" s="8">
        <f>SUM(C22:C26)</f>
        <v>46356.21</v>
      </c>
      <c r="D27" s="27"/>
      <c r="E27" s="27"/>
    </row>
    <row r="28" spans="1:5" ht="31.5" customHeight="1" thickBot="1" x14ac:dyDescent="0.35">
      <c r="A28" s="20" t="s">
        <v>60</v>
      </c>
      <c r="B28" s="28"/>
      <c r="C28" s="87"/>
      <c r="D28" s="27"/>
      <c r="E28" s="27"/>
    </row>
    <row r="29" spans="1:5" ht="19.5" customHeight="1" x14ac:dyDescent="0.3">
      <c r="A29" s="33" t="s">
        <v>2</v>
      </c>
      <c r="B29" s="84"/>
      <c r="C29" s="51"/>
      <c r="D29" s="27"/>
      <c r="E29" s="27"/>
    </row>
    <row r="30" spans="1:5" ht="20.25" customHeight="1" x14ac:dyDescent="0.3">
      <c r="A30" s="34" t="s">
        <v>52</v>
      </c>
      <c r="B30" s="85">
        <v>5</v>
      </c>
      <c r="C30" s="6"/>
      <c r="D30" s="27"/>
      <c r="E30" s="27"/>
    </row>
    <row r="31" spans="1:5" ht="20.25" customHeight="1" x14ac:dyDescent="0.3">
      <c r="A31" s="34" t="s">
        <v>18</v>
      </c>
      <c r="B31" s="85">
        <v>38</v>
      </c>
      <c r="C31" s="6"/>
      <c r="D31" s="27"/>
      <c r="E31" s="27"/>
    </row>
    <row r="32" spans="1:5" ht="20.25" customHeight="1" x14ac:dyDescent="0.3">
      <c r="A32" s="131" t="s">
        <v>61</v>
      </c>
      <c r="B32" s="132">
        <v>50</v>
      </c>
      <c r="C32" s="6"/>
      <c r="D32" s="27"/>
      <c r="E32" s="27"/>
    </row>
    <row r="33" spans="1:212" ht="20.25" customHeight="1" x14ac:dyDescent="0.3">
      <c r="A33" s="131" t="s">
        <v>62</v>
      </c>
      <c r="B33" s="132">
        <v>13300</v>
      </c>
      <c r="C33" s="6"/>
      <c r="D33" s="27"/>
      <c r="E33" s="27"/>
    </row>
    <row r="34" spans="1:212" ht="20.25" customHeight="1" x14ac:dyDescent="0.3">
      <c r="A34" s="131" t="s">
        <v>6</v>
      </c>
      <c r="B34" s="132">
        <v>83.72</v>
      </c>
      <c r="C34" s="6"/>
      <c r="D34" s="27"/>
      <c r="E34" s="27"/>
    </row>
    <row r="35" spans="1:212" ht="20.25" customHeight="1" x14ac:dyDescent="0.3">
      <c r="A35" s="131" t="s">
        <v>63</v>
      </c>
      <c r="B35" s="132">
        <v>50</v>
      </c>
      <c r="C35" s="6"/>
      <c r="D35" s="27"/>
      <c r="E35" s="27"/>
    </row>
    <row r="36" spans="1:212" ht="20.25" customHeight="1" x14ac:dyDescent="0.3">
      <c r="A36" s="131" t="s">
        <v>62</v>
      </c>
      <c r="B36" s="132">
        <v>560</v>
      </c>
      <c r="C36" s="6"/>
      <c r="D36" s="27"/>
      <c r="E36" s="27"/>
    </row>
    <row r="37" spans="1:212" ht="20.25" customHeight="1" x14ac:dyDescent="0.3">
      <c r="A37" s="133" t="s">
        <v>64</v>
      </c>
      <c r="B37" s="132">
        <v>588</v>
      </c>
      <c r="C37" s="6"/>
      <c r="D37" s="27"/>
      <c r="E37" s="27"/>
    </row>
    <row r="38" spans="1:212" ht="20.25" customHeight="1" thickBot="1" x14ac:dyDescent="0.35">
      <c r="A38" s="88" t="s">
        <v>10</v>
      </c>
      <c r="B38" s="86">
        <f>SUM(B30:B37)</f>
        <v>14674.72</v>
      </c>
      <c r="C38" s="6"/>
      <c r="D38" s="66"/>
      <c r="E38" s="4"/>
    </row>
    <row r="39" spans="1:212" ht="9.75" customHeight="1" x14ac:dyDescent="0.3">
      <c r="A39" s="35"/>
      <c r="B39" s="36"/>
      <c r="C39" s="27"/>
      <c r="D39" s="66"/>
      <c r="E39" s="4"/>
    </row>
    <row r="40" spans="1:212" s="159" customFormat="1" ht="20.25" customHeight="1" x14ac:dyDescent="0.3">
      <c r="A40" s="31" t="s">
        <v>104</v>
      </c>
      <c r="B40" s="158">
        <f>B27-B38</f>
        <v>30164.819999999992</v>
      </c>
      <c r="C40" s="8">
        <v>46356.21</v>
      </c>
      <c r="D40" s="108"/>
      <c r="E40" s="108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  <c r="CE40" s="130"/>
      <c r="CF40" s="130"/>
      <c r="CG40" s="130"/>
      <c r="CH40" s="130"/>
      <c r="CI40" s="130"/>
      <c r="CJ40" s="130"/>
      <c r="CK40" s="130"/>
      <c r="CL40" s="130"/>
      <c r="CM40" s="130"/>
      <c r="CN40" s="130"/>
      <c r="CO40" s="130"/>
      <c r="CP40" s="130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0"/>
      <c r="DD40" s="130"/>
      <c r="DE40" s="130"/>
      <c r="DF40" s="130"/>
      <c r="DG40" s="130"/>
      <c r="DH40" s="130"/>
      <c r="DI40" s="130"/>
      <c r="DJ40" s="130"/>
      <c r="DK40" s="130"/>
      <c r="DL40" s="130"/>
      <c r="DM40" s="130"/>
      <c r="DN40" s="130"/>
      <c r="DO40" s="130"/>
      <c r="DP40" s="130"/>
      <c r="DQ40" s="130"/>
      <c r="DR40" s="130"/>
      <c r="DS40" s="130"/>
      <c r="DT40" s="130"/>
      <c r="DU40" s="130"/>
      <c r="DV40" s="130"/>
      <c r="DW40" s="130"/>
      <c r="DX40" s="130"/>
      <c r="DY40" s="130"/>
      <c r="DZ40" s="130"/>
      <c r="EA40" s="130"/>
      <c r="EB40" s="130"/>
      <c r="EC40" s="130"/>
      <c r="ED40" s="130"/>
      <c r="EE40" s="130"/>
      <c r="EF40" s="130"/>
      <c r="EG40" s="130"/>
      <c r="EH40" s="130"/>
      <c r="EI40" s="130"/>
      <c r="EJ40" s="130"/>
      <c r="EK40" s="130"/>
      <c r="EL40" s="130"/>
      <c r="EM40" s="130"/>
      <c r="EN40" s="130"/>
      <c r="EO40" s="130"/>
      <c r="EP40" s="130"/>
      <c r="EQ40" s="130"/>
      <c r="ER40" s="130"/>
      <c r="ES40" s="130"/>
      <c r="ET40" s="130"/>
      <c r="EU40" s="130"/>
      <c r="EV40" s="130"/>
      <c r="EW40" s="130"/>
      <c r="EX40" s="130"/>
      <c r="EY40" s="130"/>
      <c r="EZ40" s="130"/>
      <c r="FA40" s="130"/>
      <c r="FB40" s="130"/>
      <c r="FC40" s="130"/>
      <c r="FD40" s="130"/>
      <c r="FE40" s="130"/>
      <c r="FF40" s="130"/>
      <c r="FG40" s="130"/>
      <c r="FH40" s="130"/>
      <c r="FI40" s="130"/>
      <c r="FJ40" s="130"/>
      <c r="FK40" s="130"/>
      <c r="FL40" s="130"/>
      <c r="FM40" s="130"/>
      <c r="FN40" s="130"/>
      <c r="FO40" s="130"/>
      <c r="FP40" s="130"/>
      <c r="FQ40" s="130"/>
      <c r="FR40" s="130"/>
      <c r="FS40" s="130"/>
      <c r="FT40" s="130"/>
      <c r="FU40" s="130"/>
      <c r="FV40" s="130"/>
      <c r="FW40" s="130"/>
      <c r="FX40" s="130"/>
      <c r="FY40" s="130"/>
      <c r="FZ40" s="130"/>
      <c r="GA40" s="130"/>
      <c r="GB40" s="130"/>
      <c r="GC40" s="130"/>
      <c r="GD40" s="130"/>
      <c r="GE40" s="130"/>
      <c r="GF40" s="130"/>
      <c r="GG40" s="130"/>
      <c r="GH40" s="130"/>
      <c r="GI40" s="130"/>
      <c r="GJ40" s="130"/>
      <c r="GK40" s="130"/>
      <c r="GL40" s="130"/>
      <c r="GM40" s="130"/>
      <c r="GN40" s="130"/>
      <c r="GO40" s="130"/>
      <c r="GP40" s="130"/>
      <c r="GQ40" s="130"/>
      <c r="GR40" s="130"/>
      <c r="GS40" s="130"/>
      <c r="GT40" s="130"/>
      <c r="GU40" s="130"/>
      <c r="GV40" s="130"/>
      <c r="GW40" s="130"/>
      <c r="GX40" s="130"/>
      <c r="GY40" s="130"/>
      <c r="GZ40" s="130"/>
      <c r="HA40" s="130"/>
      <c r="HB40" s="130"/>
      <c r="HC40" s="130"/>
      <c r="HD40" s="130"/>
    </row>
    <row r="41" spans="1:212" ht="9.75" customHeight="1" thickBot="1" x14ac:dyDescent="0.35">
      <c r="A41" s="29"/>
      <c r="B41" s="30"/>
      <c r="C41" s="64"/>
      <c r="D41" s="27"/>
      <c r="E41" s="27"/>
    </row>
    <row r="42" spans="1:212" ht="24" customHeight="1" x14ac:dyDescent="0.3">
      <c r="A42" s="89" t="s">
        <v>65</v>
      </c>
      <c r="B42" s="90"/>
      <c r="C42" s="76"/>
      <c r="D42" s="67"/>
      <c r="E42" s="27"/>
    </row>
    <row r="43" spans="1:212" ht="20.25" customHeight="1" x14ac:dyDescent="0.3">
      <c r="A43" s="9"/>
      <c r="B43" s="79" t="s">
        <v>3</v>
      </c>
      <c r="C43" s="10" t="s">
        <v>4</v>
      </c>
      <c r="D43" s="67"/>
      <c r="E43" s="27"/>
    </row>
    <row r="44" spans="1:212" ht="18" customHeight="1" thickBot="1" x14ac:dyDescent="0.35">
      <c r="A44" s="91"/>
      <c r="B44" s="77">
        <v>30164.82</v>
      </c>
      <c r="C44" s="72">
        <v>46356.21</v>
      </c>
      <c r="D44" s="27"/>
      <c r="E44" s="27"/>
    </row>
    <row r="45" spans="1:212" ht="18" customHeight="1" x14ac:dyDescent="0.3">
      <c r="A45" s="13"/>
      <c r="B45" s="14"/>
      <c r="C45" s="15"/>
      <c r="D45" s="27"/>
      <c r="E45" s="27"/>
    </row>
    <row r="46" spans="1:212" ht="20.25" customHeight="1" x14ac:dyDescent="0.3">
      <c r="A46" s="42" t="s">
        <v>66</v>
      </c>
      <c r="B46" s="45">
        <v>30164.82</v>
      </c>
      <c r="C46" s="113">
        <v>46356.21</v>
      </c>
      <c r="D46" s="104"/>
      <c r="E46" s="27"/>
    </row>
    <row r="47" spans="1:212" ht="18" customHeight="1" x14ac:dyDescent="0.3">
      <c r="A47" s="95" t="s">
        <v>67</v>
      </c>
      <c r="B47" s="5"/>
      <c r="C47" s="114"/>
      <c r="D47" s="105"/>
      <c r="E47" s="27"/>
    </row>
    <row r="48" spans="1:212" ht="17.25" customHeight="1" x14ac:dyDescent="0.3">
      <c r="A48" s="92" t="s">
        <v>68</v>
      </c>
      <c r="B48" s="5">
        <v>0.31</v>
      </c>
      <c r="C48" s="114">
        <v>357.6</v>
      </c>
      <c r="D48" s="105" t="s">
        <v>106</v>
      </c>
      <c r="E48" s="27"/>
    </row>
    <row r="49" spans="1:212" ht="21" customHeight="1" x14ac:dyDescent="0.3">
      <c r="A49" s="133" t="s">
        <v>47</v>
      </c>
      <c r="B49" s="129">
        <v>1335</v>
      </c>
      <c r="C49" s="115"/>
      <c r="D49" s="105"/>
      <c r="E49" s="27"/>
    </row>
    <row r="50" spans="1:212" ht="21" customHeight="1" x14ac:dyDescent="0.3">
      <c r="A50" s="134" t="s">
        <v>69</v>
      </c>
      <c r="B50" s="7">
        <f>SUM(B46:B49)</f>
        <v>31500.13</v>
      </c>
      <c r="C50" s="162">
        <f>SUM(C46:C49)</f>
        <v>46713.81</v>
      </c>
      <c r="D50" s="105"/>
      <c r="E50" s="27"/>
    </row>
    <row r="51" spans="1:212" ht="19.5" customHeight="1" x14ac:dyDescent="0.3">
      <c r="A51" s="52" t="s">
        <v>70</v>
      </c>
      <c r="B51" s="116"/>
      <c r="C51" s="114"/>
      <c r="D51" s="106"/>
      <c r="E51" s="27"/>
    </row>
    <row r="52" spans="1:212" ht="19.5" customHeight="1" x14ac:dyDescent="0.45">
      <c r="A52" s="99" t="s">
        <v>19</v>
      </c>
      <c r="B52" s="117">
        <v>38</v>
      </c>
      <c r="C52" s="118"/>
      <c r="D52" s="107"/>
      <c r="E52" s="27"/>
    </row>
    <row r="53" spans="1:212" ht="19.5" customHeight="1" x14ac:dyDescent="0.45">
      <c r="A53" s="99" t="s">
        <v>71</v>
      </c>
      <c r="B53" s="117">
        <v>900</v>
      </c>
      <c r="C53" s="118"/>
      <c r="D53" s="107"/>
      <c r="E53" s="27"/>
    </row>
    <row r="54" spans="1:212" ht="19.5" customHeight="1" x14ac:dyDescent="0.45">
      <c r="A54" s="99" t="s">
        <v>72</v>
      </c>
      <c r="B54" s="117">
        <v>10000</v>
      </c>
      <c r="C54" s="118"/>
      <c r="D54" s="107"/>
      <c r="E54" s="27"/>
    </row>
    <row r="55" spans="1:212" ht="19.5" customHeight="1" x14ac:dyDescent="0.45">
      <c r="A55" s="99" t="s">
        <v>6</v>
      </c>
      <c r="B55" s="117">
        <v>142.88</v>
      </c>
      <c r="C55" s="118"/>
      <c r="D55" s="107"/>
      <c r="E55" s="27"/>
    </row>
    <row r="56" spans="1:212" ht="19.5" customHeight="1" x14ac:dyDescent="0.45">
      <c r="A56" s="99" t="s">
        <v>73</v>
      </c>
      <c r="B56" s="117">
        <v>1898</v>
      </c>
      <c r="C56" s="118"/>
      <c r="D56" s="107"/>
      <c r="E56" s="27"/>
    </row>
    <row r="57" spans="1:212" ht="19.5" customHeight="1" x14ac:dyDescent="0.45">
      <c r="A57" s="99" t="s">
        <v>62</v>
      </c>
      <c r="B57" s="117">
        <v>420</v>
      </c>
      <c r="C57" s="118"/>
      <c r="D57" s="107"/>
      <c r="E57" s="27"/>
    </row>
    <row r="58" spans="1:212" s="96" customFormat="1" ht="19.5" customHeight="1" x14ac:dyDescent="0.3">
      <c r="A58" s="160" t="s">
        <v>74</v>
      </c>
      <c r="B58" s="119">
        <f>SUM(B52:B57)</f>
        <v>13398.88</v>
      </c>
      <c r="C58" s="113"/>
      <c r="D58" s="108"/>
      <c r="E58" s="27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/>
      <c r="GQ58" s="66"/>
      <c r="GR58" s="66"/>
      <c r="GS58" s="66"/>
      <c r="GT58" s="66"/>
      <c r="GU58" s="66"/>
      <c r="GV58" s="66"/>
      <c r="GW58" s="66"/>
      <c r="GX58" s="66"/>
      <c r="GY58" s="66"/>
      <c r="GZ58" s="66"/>
      <c r="HA58" s="66"/>
      <c r="HB58" s="66"/>
      <c r="HC58" s="66"/>
      <c r="HD58" s="66"/>
    </row>
    <row r="59" spans="1:212" s="98" customFormat="1" ht="21" customHeight="1" x14ac:dyDescent="0.3">
      <c r="A59" s="52" t="s">
        <v>75</v>
      </c>
      <c r="B59" s="97">
        <f>B50-B58</f>
        <v>18101.25</v>
      </c>
      <c r="C59" s="8">
        <f>SUM(C50)</f>
        <v>46713.81</v>
      </c>
      <c r="D59" s="108"/>
      <c r="E59" s="27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4"/>
      <c r="DN59" s="94"/>
      <c r="DO59" s="94"/>
      <c r="DP59" s="94"/>
      <c r="DQ59" s="94"/>
      <c r="DR59" s="94"/>
      <c r="DS59" s="94"/>
      <c r="DT59" s="94"/>
      <c r="DU59" s="94"/>
      <c r="DV59" s="94"/>
      <c r="DW59" s="94"/>
      <c r="DX59" s="94"/>
      <c r="DY59" s="94"/>
      <c r="DZ59" s="94"/>
      <c r="EA59" s="94"/>
      <c r="EB59" s="94"/>
      <c r="EC59" s="94"/>
      <c r="ED59" s="94"/>
      <c r="EE59" s="94"/>
      <c r="EF59" s="94"/>
      <c r="EG59" s="94"/>
      <c r="EH59" s="94"/>
      <c r="EI59" s="94"/>
      <c r="EJ59" s="94"/>
      <c r="EK59" s="94"/>
      <c r="EL59" s="94"/>
      <c r="EM59" s="94"/>
      <c r="EN59" s="94"/>
      <c r="EO59" s="94"/>
      <c r="EP59" s="94"/>
      <c r="EQ59" s="94"/>
      <c r="ER59" s="94"/>
      <c r="ES59" s="94"/>
      <c r="ET59" s="94"/>
      <c r="EU59" s="94"/>
      <c r="EV59" s="94"/>
      <c r="EW59" s="94"/>
      <c r="EX59" s="94"/>
      <c r="EY59" s="94"/>
      <c r="EZ59" s="94"/>
      <c r="FA59" s="94"/>
      <c r="FB59" s="94"/>
      <c r="FC59" s="94"/>
      <c r="FD59" s="94"/>
      <c r="FE59" s="94"/>
      <c r="FF59" s="94"/>
      <c r="FG59" s="94"/>
      <c r="FH59" s="94"/>
      <c r="FI59" s="94"/>
      <c r="FJ59" s="94"/>
      <c r="FK59" s="94"/>
      <c r="FL59" s="94"/>
      <c r="FM59" s="94"/>
      <c r="FN59" s="94"/>
      <c r="FO59" s="94"/>
      <c r="FP59" s="94"/>
      <c r="FQ59" s="94"/>
      <c r="FR59" s="94"/>
      <c r="FS59" s="94"/>
      <c r="FT59" s="94"/>
      <c r="FU59" s="94"/>
      <c r="FV59" s="94"/>
      <c r="FW59" s="94"/>
      <c r="FX59" s="94"/>
      <c r="FY59" s="94"/>
      <c r="FZ59" s="94"/>
      <c r="GA59" s="94"/>
      <c r="GB59" s="94"/>
      <c r="GC59" s="94"/>
      <c r="GD59" s="94"/>
      <c r="GE59" s="94"/>
      <c r="GF59" s="94"/>
      <c r="GG59" s="94"/>
      <c r="GH59" s="94"/>
      <c r="GI59" s="94"/>
      <c r="GJ59" s="94"/>
      <c r="GK59" s="94"/>
      <c r="GL59" s="94"/>
      <c r="GM59" s="94"/>
      <c r="GN59" s="94"/>
      <c r="GO59" s="94"/>
      <c r="GP59" s="94"/>
      <c r="GQ59" s="94"/>
      <c r="GR59" s="94"/>
      <c r="GS59" s="94"/>
      <c r="GT59" s="94"/>
      <c r="GU59" s="94"/>
      <c r="GV59" s="94"/>
      <c r="GW59" s="94"/>
      <c r="GX59" s="94"/>
      <c r="GY59" s="94"/>
      <c r="GZ59" s="94"/>
      <c r="HA59" s="94"/>
      <c r="HB59" s="94"/>
      <c r="HC59" s="94"/>
      <c r="HD59" s="94"/>
    </row>
    <row r="60" spans="1:212" s="96" customFormat="1" ht="18" customHeight="1" thickBot="1" x14ac:dyDescent="0.35">
      <c r="A60" s="136"/>
      <c r="B60" s="137"/>
      <c r="C60" s="164"/>
      <c r="D60" s="108"/>
      <c r="E60" s="27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6"/>
      <c r="ER60" s="66"/>
      <c r="ES60" s="66"/>
      <c r="ET60" s="66"/>
      <c r="EU60" s="66"/>
      <c r="EV60" s="66"/>
      <c r="EW60" s="66"/>
      <c r="EX60" s="66"/>
      <c r="EY60" s="66"/>
      <c r="EZ60" s="66"/>
      <c r="FA60" s="66"/>
      <c r="FB60" s="66"/>
      <c r="FC60" s="66"/>
      <c r="FD60" s="66"/>
      <c r="FE60" s="66"/>
      <c r="FF60" s="66"/>
      <c r="FG60" s="66"/>
      <c r="FH60" s="66"/>
      <c r="FI60" s="66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  <c r="FZ60" s="66"/>
      <c r="GA60" s="66"/>
      <c r="GB60" s="66"/>
      <c r="GC60" s="66"/>
      <c r="GD60" s="66"/>
      <c r="GE60" s="66"/>
      <c r="GF60" s="66"/>
      <c r="GG60" s="66"/>
      <c r="GH60" s="66"/>
      <c r="GI60" s="66"/>
      <c r="GJ60" s="66"/>
      <c r="GK60" s="66"/>
      <c r="GL60" s="66"/>
      <c r="GM60" s="66"/>
      <c r="GN60" s="66"/>
      <c r="GO60" s="66"/>
      <c r="GP60" s="66"/>
      <c r="GQ60" s="66"/>
      <c r="GR60" s="66"/>
      <c r="GS60" s="66"/>
      <c r="GT60" s="66"/>
      <c r="GU60" s="66"/>
      <c r="GV60" s="66"/>
      <c r="GW60" s="66"/>
      <c r="GX60" s="66"/>
      <c r="GY60" s="66"/>
      <c r="GZ60" s="66"/>
      <c r="HA60" s="66"/>
      <c r="HB60" s="66"/>
      <c r="HC60" s="66"/>
      <c r="HD60" s="66"/>
    </row>
    <row r="61" spans="1:212" s="102" customFormat="1" ht="18" customHeight="1" thickBot="1" x14ac:dyDescent="0.35">
      <c r="A61" s="141" t="s">
        <v>76</v>
      </c>
      <c r="B61" s="142">
        <v>18101.25</v>
      </c>
      <c r="C61" s="163">
        <v>46713.81</v>
      </c>
      <c r="D61" s="109"/>
      <c r="E61" s="100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  <c r="DF61" s="101"/>
      <c r="DG61" s="101"/>
      <c r="DH61" s="101"/>
      <c r="DI61" s="101"/>
      <c r="DJ61" s="101"/>
      <c r="DK61" s="101"/>
      <c r="DL61" s="101"/>
      <c r="DM61" s="101"/>
      <c r="DN61" s="101"/>
      <c r="DO61" s="101"/>
      <c r="DP61" s="101"/>
      <c r="DQ61" s="101"/>
      <c r="DR61" s="101"/>
      <c r="DS61" s="101"/>
      <c r="DT61" s="101"/>
      <c r="DU61" s="101"/>
      <c r="DV61" s="101"/>
      <c r="DW61" s="101"/>
      <c r="DX61" s="101"/>
      <c r="DY61" s="101"/>
      <c r="DZ61" s="101"/>
      <c r="EA61" s="101"/>
      <c r="EB61" s="101"/>
      <c r="EC61" s="101"/>
      <c r="ED61" s="101"/>
      <c r="EE61" s="101"/>
      <c r="EF61" s="101"/>
      <c r="EG61" s="101"/>
      <c r="EH61" s="101"/>
      <c r="EI61" s="101"/>
      <c r="EJ61" s="101"/>
      <c r="EK61" s="101"/>
      <c r="EL61" s="101"/>
      <c r="EM61" s="101"/>
      <c r="EN61" s="101"/>
      <c r="EO61" s="101"/>
      <c r="EP61" s="101"/>
      <c r="EQ61" s="101"/>
      <c r="ER61" s="101"/>
      <c r="ES61" s="101"/>
      <c r="ET61" s="101"/>
      <c r="EU61" s="101"/>
      <c r="EV61" s="101"/>
      <c r="EW61" s="101"/>
      <c r="EX61" s="101"/>
      <c r="EY61" s="101"/>
      <c r="EZ61" s="101"/>
      <c r="FA61" s="101"/>
      <c r="FB61" s="101"/>
      <c r="FC61" s="101"/>
      <c r="FD61" s="101"/>
      <c r="FE61" s="101"/>
      <c r="FF61" s="101"/>
      <c r="FG61" s="101"/>
      <c r="FH61" s="101"/>
      <c r="FI61" s="101"/>
      <c r="FJ61" s="101"/>
      <c r="FK61" s="101"/>
      <c r="FL61" s="101"/>
      <c r="FM61" s="101"/>
      <c r="FN61" s="101"/>
      <c r="FO61" s="101"/>
      <c r="FP61" s="101"/>
      <c r="FQ61" s="101"/>
      <c r="FR61" s="101"/>
      <c r="FS61" s="101"/>
      <c r="FT61" s="101"/>
      <c r="FU61" s="101"/>
      <c r="FV61" s="101"/>
      <c r="FW61" s="101"/>
      <c r="FX61" s="101"/>
      <c r="FY61" s="101"/>
      <c r="FZ61" s="101"/>
      <c r="GA61" s="101"/>
      <c r="GB61" s="101"/>
      <c r="GC61" s="101"/>
      <c r="GD61" s="101"/>
      <c r="GE61" s="101"/>
      <c r="GF61" s="101"/>
      <c r="GG61" s="101"/>
      <c r="GH61" s="101"/>
      <c r="GI61" s="101"/>
      <c r="GJ61" s="101"/>
      <c r="GK61" s="101"/>
      <c r="GL61" s="101"/>
      <c r="GM61" s="101"/>
      <c r="GN61" s="101"/>
      <c r="GO61" s="101"/>
      <c r="GP61" s="101"/>
      <c r="GQ61" s="101"/>
      <c r="GR61" s="101"/>
      <c r="GS61" s="101"/>
      <c r="GT61" s="101"/>
      <c r="GU61" s="101"/>
      <c r="GV61" s="101"/>
      <c r="GW61" s="101"/>
      <c r="GX61" s="101"/>
      <c r="GY61" s="101"/>
      <c r="GZ61" s="101"/>
      <c r="HA61" s="101"/>
      <c r="HB61" s="101"/>
      <c r="HC61" s="101"/>
      <c r="HD61" s="101"/>
    </row>
    <row r="62" spans="1:212" s="98" customFormat="1" ht="9" customHeight="1" x14ac:dyDescent="0.3">
      <c r="A62" s="138"/>
      <c r="B62" s="139"/>
      <c r="C62" s="140"/>
      <c r="D62" s="110"/>
      <c r="E62" s="27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94"/>
      <c r="DI62" s="94"/>
      <c r="DJ62" s="94"/>
      <c r="DK62" s="94"/>
      <c r="DL62" s="94"/>
      <c r="DM62" s="94"/>
      <c r="DN62" s="94"/>
      <c r="DO62" s="94"/>
      <c r="DP62" s="94"/>
      <c r="DQ62" s="94"/>
      <c r="DR62" s="94"/>
      <c r="DS62" s="94"/>
      <c r="DT62" s="94"/>
      <c r="DU62" s="94"/>
      <c r="DV62" s="94"/>
      <c r="DW62" s="94"/>
      <c r="DX62" s="94"/>
      <c r="DY62" s="94"/>
      <c r="DZ62" s="94"/>
      <c r="EA62" s="94"/>
      <c r="EB62" s="94"/>
      <c r="EC62" s="94"/>
      <c r="ED62" s="94"/>
      <c r="EE62" s="94"/>
      <c r="EF62" s="94"/>
      <c r="EG62" s="94"/>
      <c r="EH62" s="94"/>
      <c r="EI62" s="94"/>
      <c r="EJ62" s="94"/>
      <c r="EK62" s="94"/>
      <c r="EL62" s="94"/>
      <c r="EM62" s="94"/>
      <c r="EN62" s="94"/>
      <c r="EO62" s="94"/>
      <c r="EP62" s="94"/>
      <c r="EQ62" s="94"/>
      <c r="ER62" s="94"/>
      <c r="ES62" s="94"/>
      <c r="ET62" s="94"/>
      <c r="EU62" s="94"/>
      <c r="EV62" s="94"/>
      <c r="EW62" s="94"/>
      <c r="EX62" s="94"/>
      <c r="EY62" s="94"/>
      <c r="EZ62" s="94"/>
      <c r="FA62" s="94"/>
      <c r="FB62" s="94"/>
      <c r="FC62" s="94"/>
      <c r="FD62" s="94"/>
      <c r="FE62" s="94"/>
      <c r="FF62" s="94"/>
      <c r="FG62" s="94"/>
      <c r="FH62" s="94"/>
      <c r="FI62" s="94"/>
      <c r="FJ62" s="94"/>
      <c r="FK62" s="94"/>
      <c r="FL62" s="94"/>
      <c r="FM62" s="94"/>
      <c r="FN62" s="94"/>
      <c r="FO62" s="94"/>
      <c r="FP62" s="94"/>
      <c r="FQ62" s="94"/>
      <c r="FR62" s="94"/>
      <c r="FS62" s="94"/>
      <c r="FT62" s="94"/>
      <c r="FU62" s="94"/>
      <c r="FV62" s="94"/>
      <c r="FW62" s="94"/>
      <c r="FX62" s="94"/>
      <c r="FY62" s="94"/>
      <c r="FZ62" s="94"/>
      <c r="GA62" s="94"/>
      <c r="GB62" s="94"/>
      <c r="GC62" s="94"/>
      <c r="GD62" s="94"/>
      <c r="GE62" s="94"/>
      <c r="GF62" s="94"/>
      <c r="GG62" s="94"/>
      <c r="GH62" s="94"/>
      <c r="GI62" s="94"/>
      <c r="GJ62" s="94"/>
      <c r="GK62" s="94"/>
      <c r="GL62" s="94"/>
      <c r="GM62" s="94"/>
      <c r="GN62" s="94"/>
      <c r="GO62" s="94"/>
      <c r="GP62" s="94"/>
      <c r="GQ62" s="94"/>
      <c r="GR62" s="94"/>
      <c r="GS62" s="94"/>
      <c r="GT62" s="94"/>
      <c r="GU62" s="94"/>
      <c r="GV62" s="94"/>
      <c r="GW62" s="94"/>
      <c r="GX62" s="94"/>
      <c r="GY62" s="94"/>
      <c r="GZ62" s="94"/>
      <c r="HA62" s="94"/>
      <c r="HB62" s="94"/>
      <c r="HC62" s="94"/>
      <c r="HD62" s="94"/>
    </row>
    <row r="63" spans="1:212" s="96" customFormat="1" ht="21" customHeight="1" x14ac:dyDescent="0.3">
      <c r="A63" s="122" t="s">
        <v>77</v>
      </c>
      <c r="B63" s="97">
        <v>18101.25</v>
      </c>
      <c r="C63" s="121">
        <v>46713.81</v>
      </c>
      <c r="D63" s="110"/>
      <c r="E63" s="27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  <c r="GA63" s="66"/>
      <c r="GB63" s="66"/>
      <c r="GC63" s="66"/>
      <c r="GD63" s="66"/>
      <c r="GE63" s="66"/>
      <c r="GF63" s="66"/>
      <c r="GG63" s="66"/>
      <c r="GH63" s="66"/>
      <c r="GI63" s="66"/>
      <c r="GJ63" s="66"/>
      <c r="GK63" s="66"/>
      <c r="GL63" s="66"/>
      <c r="GM63" s="66"/>
      <c r="GN63" s="66"/>
      <c r="GO63" s="66"/>
      <c r="GP63" s="66"/>
      <c r="GQ63" s="66"/>
      <c r="GR63" s="66"/>
      <c r="GS63" s="66"/>
      <c r="GT63" s="66"/>
      <c r="GU63" s="66"/>
      <c r="GV63" s="66"/>
      <c r="GW63" s="66"/>
      <c r="GX63" s="66"/>
      <c r="GY63" s="66"/>
      <c r="GZ63" s="66"/>
      <c r="HA63" s="66"/>
      <c r="HB63" s="66"/>
      <c r="HC63" s="66"/>
      <c r="HD63" s="66"/>
    </row>
    <row r="64" spans="1:212" s="96" customFormat="1" ht="21" customHeight="1" x14ac:dyDescent="0.3">
      <c r="A64" s="135" t="s">
        <v>78</v>
      </c>
      <c r="B64" s="97"/>
      <c r="C64" s="115"/>
      <c r="D64" s="110"/>
      <c r="E64" s="27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6"/>
      <c r="FF64" s="66"/>
      <c r="FG64" s="66"/>
      <c r="FH64" s="66"/>
      <c r="FI64" s="66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  <c r="FY64" s="66"/>
      <c r="FZ64" s="66"/>
      <c r="GA64" s="66"/>
      <c r="GB64" s="66"/>
      <c r="GC64" s="66"/>
      <c r="GD64" s="66"/>
      <c r="GE64" s="66"/>
      <c r="GF64" s="66"/>
      <c r="GG64" s="66"/>
      <c r="GH64" s="66"/>
      <c r="GI64" s="66"/>
      <c r="GJ64" s="66"/>
      <c r="GK64" s="66"/>
      <c r="GL64" s="66"/>
      <c r="GM64" s="66"/>
      <c r="GN64" s="66"/>
      <c r="GO64" s="66"/>
      <c r="GP64" s="66"/>
      <c r="GQ64" s="66"/>
      <c r="GR64" s="66"/>
      <c r="GS64" s="66"/>
      <c r="GT64" s="66"/>
      <c r="GU64" s="66"/>
      <c r="GV64" s="66"/>
      <c r="GW64" s="66"/>
      <c r="GX64" s="66"/>
      <c r="GY64" s="66"/>
      <c r="GZ64" s="66"/>
      <c r="HA64" s="66"/>
      <c r="HB64" s="66"/>
      <c r="HC64" s="66"/>
      <c r="HD64" s="66"/>
    </row>
    <row r="65" spans="1:212" s="96" customFormat="1" ht="21" customHeight="1" x14ac:dyDescent="0.3">
      <c r="A65" s="123" t="s">
        <v>79</v>
      </c>
      <c r="B65" s="97">
        <v>0.15</v>
      </c>
      <c r="C65" s="115"/>
      <c r="D65" s="110"/>
      <c r="E65" s="27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  <c r="EO65" s="66"/>
      <c r="EP65" s="66"/>
      <c r="EQ65" s="66"/>
      <c r="ER65" s="66"/>
      <c r="ES65" s="66"/>
      <c r="ET65" s="66"/>
      <c r="EU65" s="66"/>
      <c r="EV65" s="66"/>
      <c r="EW65" s="66"/>
      <c r="EX65" s="66"/>
      <c r="EY65" s="66"/>
      <c r="EZ65" s="66"/>
      <c r="FA65" s="66"/>
      <c r="FB65" s="66"/>
      <c r="FC65" s="66"/>
      <c r="FD65" s="66"/>
      <c r="FE65" s="66"/>
      <c r="FF65" s="66"/>
      <c r="FG65" s="66"/>
      <c r="FH65" s="66"/>
      <c r="FI65" s="66"/>
      <c r="FJ65" s="66"/>
      <c r="FK65" s="66"/>
      <c r="FL65" s="66"/>
      <c r="FM65" s="66"/>
      <c r="FN65" s="66"/>
      <c r="FO65" s="66"/>
      <c r="FP65" s="66"/>
      <c r="FQ65" s="66"/>
      <c r="FR65" s="66"/>
      <c r="FS65" s="66"/>
      <c r="FT65" s="66"/>
      <c r="FU65" s="66"/>
      <c r="FV65" s="66"/>
      <c r="FW65" s="66"/>
      <c r="FX65" s="66"/>
      <c r="FY65" s="66"/>
      <c r="FZ65" s="66"/>
      <c r="GA65" s="66"/>
      <c r="GB65" s="66"/>
      <c r="GC65" s="66"/>
      <c r="GD65" s="66"/>
      <c r="GE65" s="66"/>
      <c r="GF65" s="66"/>
      <c r="GG65" s="66"/>
      <c r="GH65" s="66"/>
      <c r="GI65" s="66"/>
      <c r="GJ65" s="66"/>
      <c r="GK65" s="66"/>
      <c r="GL65" s="66"/>
      <c r="GM65" s="66"/>
      <c r="GN65" s="66"/>
      <c r="GO65" s="66"/>
      <c r="GP65" s="66"/>
      <c r="GQ65" s="66"/>
      <c r="GR65" s="66"/>
      <c r="GS65" s="66"/>
      <c r="GT65" s="66"/>
      <c r="GU65" s="66"/>
      <c r="GV65" s="66"/>
      <c r="GW65" s="66"/>
      <c r="GX65" s="66"/>
      <c r="GY65" s="66"/>
      <c r="GZ65" s="66"/>
      <c r="HA65" s="66"/>
      <c r="HB65" s="66"/>
      <c r="HC65" s="66"/>
      <c r="HD65" s="66"/>
    </row>
    <row r="66" spans="1:212" s="96" customFormat="1" ht="21" customHeight="1" x14ac:dyDescent="0.3">
      <c r="A66" s="144" t="s">
        <v>80</v>
      </c>
      <c r="B66" s="97">
        <f>SUM(B63:B65)</f>
        <v>18101.400000000001</v>
      </c>
      <c r="C66" s="115"/>
      <c r="D66" s="110"/>
      <c r="E66" s="27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  <c r="EO66" s="66"/>
      <c r="EP66" s="66"/>
      <c r="EQ66" s="66"/>
      <c r="ER66" s="66"/>
      <c r="ES66" s="66"/>
      <c r="ET66" s="66"/>
      <c r="EU66" s="66"/>
      <c r="EV66" s="66"/>
      <c r="EW66" s="66"/>
      <c r="EX66" s="66"/>
      <c r="EY66" s="66"/>
      <c r="EZ66" s="66"/>
      <c r="FA66" s="66"/>
      <c r="FB66" s="66"/>
      <c r="FC66" s="66"/>
      <c r="FD66" s="66"/>
      <c r="FE66" s="66"/>
      <c r="FF66" s="66"/>
      <c r="FG66" s="66"/>
      <c r="FH66" s="66"/>
      <c r="FI66" s="66"/>
      <c r="FJ66" s="66"/>
      <c r="FK66" s="66"/>
      <c r="FL66" s="66"/>
      <c r="FM66" s="66"/>
      <c r="FN66" s="66"/>
      <c r="FO66" s="66"/>
      <c r="FP66" s="66"/>
      <c r="FQ66" s="66"/>
      <c r="FR66" s="66"/>
      <c r="FS66" s="66"/>
      <c r="FT66" s="66"/>
      <c r="FU66" s="66"/>
      <c r="FV66" s="66"/>
      <c r="FW66" s="66"/>
      <c r="FX66" s="66"/>
      <c r="FY66" s="66"/>
      <c r="FZ66" s="66"/>
      <c r="GA66" s="66"/>
      <c r="GB66" s="66"/>
      <c r="GC66" s="66"/>
      <c r="GD66" s="66"/>
      <c r="GE66" s="66"/>
      <c r="GF66" s="66"/>
      <c r="GG66" s="66"/>
      <c r="GH66" s="66"/>
      <c r="GI66" s="66"/>
      <c r="GJ66" s="66"/>
      <c r="GK66" s="66"/>
      <c r="GL66" s="66"/>
      <c r="GM66" s="66"/>
      <c r="GN66" s="66"/>
      <c r="GO66" s="66"/>
      <c r="GP66" s="66"/>
      <c r="GQ66" s="66"/>
      <c r="GR66" s="66"/>
      <c r="GS66" s="66"/>
      <c r="GT66" s="66"/>
      <c r="GU66" s="66"/>
      <c r="GV66" s="66"/>
      <c r="GW66" s="66"/>
      <c r="GX66" s="66"/>
      <c r="GY66" s="66"/>
      <c r="GZ66" s="66"/>
      <c r="HA66" s="66"/>
      <c r="HB66" s="66"/>
      <c r="HC66" s="66"/>
      <c r="HD66" s="66"/>
    </row>
    <row r="67" spans="1:212" s="96" customFormat="1" ht="21" customHeight="1" x14ac:dyDescent="0.3">
      <c r="A67" s="135" t="s">
        <v>81</v>
      </c>
      <c r="B67" s="97"/>
      <c r="C67" s="115"/>
      <c r="D67" s="110"/>
      <c r="E67" s="27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  <c r="EO67" s="66"/>
      <c r="EP67" s="66"/>
      <c r="EQ67" s="66"/>
      <c r="ER67" s="66"/>
      <c r="ES67" s="66"/>
      <c r="ET67" s="66"/>
      <c r="EU67" s="66"/>
      <c r="EV67" s="66"/>
      <c r="EW67" s="66"/>
      <c r="EX67" s="66"/>
      <c r="EY67" s="66"/>
      <c r="EZ67" s="66"/>
      <c r="FA67" s="66"/>
      <c r="FB67" s="66"/>
      <c r="FC67" s="66"/>
      <c r="FD67" s="66"/>
      <c r="FE67" s="66"/>
      <c r="FF67" s="66"/>
      <c r="FG67" s="66"/>
      <c r="FH67" s="66"/>
      <c r="FI67" s="66"/>
      <c r="FJ67" s="66"/>
      <c r="FK67" s="66"/>
      <c r="FL67" s="66"/>
      <c r="FM67" s="66"/>
      <c r="FN67" s="66"/>
      <c r="FO67" s="66"/>
      <c r="FP67" s="66"/>
      <c r="FQ67" s="66"/>
      <c r="FR67" s="66"/>
      <c r="FS67" s="66"/>
      <c r="FT67" s="66"/>
      <c r="FU67" s="66"/>
      <c r="FV67" s="66"/>
      <c r="FW67" s="66"/>
      <c r="FX67" s="66"/>
      <c r="FY67" s="66"/>
      <c r="FZ67" s="66"/>
      <c r="GA67" s="66"/>
      <c r="GB67" s="66"/>
      <c r="GC67" s="66"/>
      <c r="GD67" s="66"/>
      <c r="GE67" s="66"/>
      <c r="GF67" s="66"/>
      <c r="GG67" s="66"/>
      <c r="GH67" s="66"/>
      <c r="GI67" s="66"/>
      <c r="GJ67" s="66"/>
      <c r="GK67" s="66"/>
      <c r="GL67" s="66"/>
      <c r="GM67" s="66"/>
      <c r="GN67" s="66"/>
      <c r="GO67" s="66"/>
      <c r="GP67" s="66"/>
      <c r="GQ67" s="66"/>
      <c r="GR67" s="66"/>
      <c r="GS67" s="66"/>
      <c r="GT67" s="66"/>
      <c r="GU67" s="66"/>
      <c r="GV67" s="66"/>
      <c r="GW67" s="66"/>
      <c r="GX67" s="66"/>
      <c r="GY67" s="66"/>
      <c r="GZ67" s="66"/>
      <c r="HA67" s="66"/>
      <c r="HB67" s="66"/>
      <c r="HC67" s="66"/>
      <c r="HD67" s="66"/>
    </row>
    <row r="68" spans="1:212" s="96" customFormat="1" ht="21" customHeight="1" x14ac:dyDescent="0.3">
      <c r="A68" s="150" t="s">
        <v>82</v>
      </c>
      <c r="B68" s="151">
        <v>38</v>
      </c>
      <c r="C68" s="115"/>
      <c r="D68" s="110"/>
      <c r="E68" s="27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  <c r="EO68" s="66"/>
      <c r="EP68" s="66"/>
      <c r="EQ68" s="66"/>
      <c r="ER68" s="66"/>
      <c r="ES68" s="66"/>
      <c r="ET68" s="66"/>
      <c r="EU68" s="66"/>
      <c r="EV68" s="66"/>
      <c r="EW68" s="66"/>
      <c r="EX68" s="66"/>
      <c r="EY68" s="66"/>
      <c r="EZ68" s="66"/>
      <c r="FA68" s="66"/>
      <c r="FB68" s="66"/>
      <c r="FC68" s="66"/>
      <c r="FD68" s="66"/>
      <c r="FE68" s="66"/>
      <c r="FF68" s="66"/>
      <c r="FG68" s="66"/>
      <c r="FH68" s="66"/>
      <c r="FI68" s="66"/>
      <c r="FJ68" s="66"/>
      <c r="FK68" s="66"/>
      <c r="FL68" s="66"/>
      <c r="FM68" s="66"/>
      <c r="FN68" s="66"/>
      <c r="FO68" s="66"/>
      <c r="FP68" s="66"/>
      <c r="FQ68" s="66"/>
      <c r="FR68" s="66"/>
      <c r="FS68" s="66"/>
      <c r="FT68" s="66"/>
      <c r="FU68" s="66"/>
      <c r="FV68" s="66"/>
      <c r="FW68" s="66"/>
      <c r="FX68" s="66"/>
      <c r="FY68" s="66"/>
      <c r="FZ68" s="66"/>
      <c r="GA68" s="66"/>
      <c r="GB68" s="66"/>
      <c r="GC68" s="66"/>
      <c r="GD68" s="66"/>
      <c r="GE68" s="66"/>
      <c r="GF68" s="66"/>
      <c r="GG68" s="66"/>
      <c r="GH68" s="66"/>
      <c r="GI68" s="66"/>
      <c r="GJ68" s="66"/>
      <c r="GK68" s="66"/>
      <c r="GL68" s="66"/>
      <c r="GM68" s="66"/>
      <c r="GN68" s="66"/>
      <c r="GO68" s="66"/>
      <c r="GP68" s="66"/>
      <c r="GQ68" s="66"/>
      <c r="GR68" s="66"/>
      <c r="GS68" s="66"/>
      <c r="GT68" s="66"/>
      <c r="GU68" s="66"/>
      <c r="GV68" s="66"/>
      <c r="GW68" s="66"/>
      <c r="GX68" s="66"/>
      <c r="GY68" s="66"/>
      <c r="GZ68" s="66"/>
      <c r="HA68" s="66"/>
      <c r="HB68" s="66"/>
      <c r="HC68" s="66"/>
      <c r="HD68" s="66"/>
    </row>
    <row r="69" spans="1:212" s="96" customFormat="1" ht="21" customHeight="1" x14ac:dyDescent="0.3">
      <c r="A69" s="150" t="s">
        <v>83</v>
      </c>
      <c r="B69" s="151">
        <v>1000</v>
      </c>
      <c r="C69" s="115"/>
      <c r="D69" s="110"/>
      <c r="E69" s="27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  <c r="EO69" s="66"/>
      <c r="EP69" s="66"/>
      <c r="EQ69" s="66"/>
      <c r="ER69" s="66"/>
      <c r="ES69" s="66"/>
      <c r="ET69" s="66"/>
      <c r="EU69" s="66"/>
      <c r="EV69" s="66"/>
      <c r="EW69" s="66"/>
      <c r="EX69" s="66"/>
      <c r="EY69" s="66"/>
      <c r="EZ69" s="66"/>
      <c r="FA69" s="66"/>
      <c r="FB69" s="66"/>
      <c r="FC69" s="66"/>
      <c r="FD69" s="66"/>
      <c r="FE69" s="66"/>
      <c r="FF69" s="66"/>
      <c r="FG69" s="66"/>
      <c r="FH69" s="66"/>
      <c r="FI69" s="66"/>
      <c r="FJ69" s="66"/>
      <c r="FK69" s="66"/>
      <c r="FL69" s="66"/>
      <c r="FM69" s="66"/>
      <c r="FN69" s="66"/>
      <c r="FO69" s="66"/>
      <c r="FP69" s="66"/>
      <c r="FQ69" s="66"/>
      <c r="FR69" s="66"/>
      <c r="FS69" s="66"/>
      <c r="FT69" s="66"/>
      <c r="FU69" s="66"/>
      <c r="FV69" s="66"/>
      <c r="FW69" s="66"/>
      <c r="FX69" s="66"/>
      <c r="FY69" s="66"/>
      <c r="FZ69" s="66"/>
      <c r="GA69" s="66"/>
      <c r="GB69" s="66"/>
      <c r="GC69" s="66"/>
      <c r="GD69" s="66"/>
      <c r="GE69" s="66"/>
      <c r="GF69" s="66"/>
      <c r="GG69" s="66"/>
      <c r="GH69" s="66"/>
      <c r="GI69" s="66"/>
      <c r="GJ69" s="66"/>
      <c r="GK69" s="66"/>
      <c r="GL69" s="66"/>
      <c r="GM69" s="66"/>
      <c r="GN69" s="66"/>
      <c r="GO69" s="66"/>
      <c r="GP69" s="66"/>
      <c r="GQ69" s="66"/>
      <c r="GR69" s="66"/>
      <c r="GS69" s="66"/>
      <c r="GT69" s="66"/>
      <c r="GU69" s="66"/>
      <c r="GV69" s="66"/>
      <c r="GW69" s="66"/>
      <c r="GX69" s="66"/>
      <c r="GY69" s="66"/>
      <c r="GZ69" s="66"/>
      <c r="HA69" s="66"/>
      <c r="HB69" s="66"/>
      <c r="HC69" s="66"/>
      <c r="HD69" s="66"/>
    </row>
    <row r="70" spans="1:212" s="96" customFormat="1" ht="21" customHeight="1" x14ac:dyDescent="0.3">
      <c r="A70" s="150" t="s">
        <v>6</v>
      </c>
      <c r="B70" s="151">
        <v>148.30000000000001</v>
      </c>
      <c r="C70" s="115"/>
      <c r="D70" s="110"/>
      <c r="E70" s="27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  <c r="EO70" s="66"/>
      <c r="EP70" s="66"/>
      <c r="EQ70" s="66"/>
      <c r="ER70" s="66"/>
      <c r="ES70" s="66"/>
      <c r="ET70" s="66"/>
      <c r="EU70" s="66"/>
      <c r="EV70" s="66"/>
      <c r="EW70" s="66"/>
      <c r="EX70" s="66"/>
      <c r="EY70" s="66"/>
      <c r="EZ70" s="66"/>
      <c r="FA70" s="66"/>
      <c r="FB70" s="66"/>
      <c r="FC70" s="66"/>
      <c r="FD70" s="66"/>
      <c r="FE70" s="66"/>
      <c r="FF70" s="66"/>
      <c r="FG70" s="66"/>
      <c r="FH70" s="66"/>
      <c r="FI70" s="66"/>
      <c r="FJ70" s="66"/>
      <c r="FK70" s="66"/>
      <c r="FL70" s="66"/>
      <c r="FM70" s="66"/>
      <c r="FN70" s="66"/>
      <c r="FO70" s="66"/>
      <c r="FP70" s="66"/>
      <c r="FQ70" s="66"/>
      <c r="FR70" s="66"/>
      <c r="FS70" s="66"/>
      <c r="FT70" s="66"/>
      <c r="FU70" s="66"/>
      <c r="FV70" s="66"/>
      <c r="FW70" s="66"/>
      <c r="FX70" s="66"/>
      <c r="FY70" s="66"/>
      <c r="FZ70" s="66"/>
      <c r="GA70" s="66"/>
      <c r="GB70" s="66"/>
      <c r="GC70" s="66"/>
      <c r="GD70" s="66"/>
      <c r="GE70" s="66"/>
      <c r="GF70" s="66"/>
      <c r="GG70" s="66"/>
      <c r="GH70" s="66"/>
      <c r="GI70" s="66"/>
      <c r="GJ70" s="66"/>
      <c r="GK70" s="66"/>
      <c r="GL70" s="66"/>
      <c r="GM70" s="66"/>
      <c r="GN70" s="66"/>
      <c r="GO70" s="66"/>
      <c r="GP70" s="66"/>
      <c r="GQ70" s="66"/>
      <c r="GR70" s="66"/>
      <c r="GS70" s="66"/>
      <c r="GT70" s="66"/>
      <c r="GU70" s="66"/>
      <c r="GV70" s="66"/>
      <c r="GW70" s="66"/>
      <c r="GX70" s="66"/>
      <c r="GY70" s="66"/>
      <c r="GZ70" s="66"/>
      <c r="HA70" s="66"/>
      <c r="HB70" s="66"/>
      <c r="HC70" s="66"/>
      <c r="HD70" s="66"/>
    </row>
    <row r="71" spans="1:212" s="96" customFormat="1" ht="21" customHeight="1" x14ac:dyDescent="0.3">
      <c r="A71" s="152" t="s">
        <v>84</v>
      </c>
      <c r="B71" s="151">
        <f>SUM(B68:B70)</f>
        <v>1186.3</v>
      </c>
      <c r="C71" s="115"/>
      <c r="D71" s="110"/>
      <c r="E71" s="27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  <c r="EO71" s="66"/>
      <c r="EP71" s="66"/>
      <c r="EQ71" s="66"/>
      <c r="ER71" s="66"/>
      <c r="ES71" s="66"/>
      <c r="ET71" s="66"/>
      <c r="EU71" s="66"/>
      <c r="EV71" s="66"/>
      <c r="EW71" s="66"/>
      <c r="EX71" s="66"/>
      <c r="EY71" s="66"/>
      <c r="EZ71" s="66"/>
      <c r="FA71" s="66"/>
      <c r="FB71" s="66"/>
      <c r="FC71" s="66"/>
      <c r="FD71" s="66"/>
      <c r="FE71" s="66"/>
      <c r="FF71" s="66"/>
      <c r="FG71" s="66"/>
      <c r="FH71" s="66"/>
      <c r="FI71" s="66"/>
      <c r="FJ71" s="66"/>
      <c r="FK71" s="66"/>
      <c r="FL71" s="66"/>
      <c r="FM71" s="66"/>
      <c r="FN71" s="66"/>
      <c r="FO71" s="66"/>
      <c r="FP71" s="66"/>
      <c r="FQ71" s="66"/>
      <c r="FR71" s="66"/>
      <c r="FS71" s="66"/>
      <c r="FT71" s="66"/>
      <c r="FU71" s="66"/>
      <c r="FV71" s="66"/>
      <c r="FW71" s="66"/>
      <c r="FX71" s="66"/>
      <c r="FY71" s="66"/>
      <c r="FZ71" s="66"/>
      <c r="GA71" s="66"/>
      <c r="GB71" s="66"/>
      <c r="GC71" s="66"/>
      <c r="GD71" s="66"/>
      <c r="GE71" s="66"/>
      <c r="GF71" s="66"/>
      <c r="GG71" s="66"/>
      <c r="GH71" s="66"/>
      <c r="GI71" s="66"/>
      <c r="GJ71" s="66"/>
      <c r="GK71" s="66"/>
      <c r="GL71" s="66"/>
      <c r="GM71" s="66"/>
      <c r="GN71" s="66"/>
      <c r="GO71" s="66"/>
      <c r="GP71" s="66"/>
      <c r="GQ71" s="66"/>
      <c r="GR71" s="66"/>
      <c r="GS71" s="66"/>
      <c r="GT71" s="66"/>
      <c r="GU71" s="66"/>
      <c r="GV71" s="66"/>
      <c r="GW71" s="66"/>
      <c r="GX71" s="66"/>
      <c r="GY71" s="66"/>
      <c r="GZ71" s="66"/>
      <c r="HA71" s="66"/>
      <c r="HB71" s="66"/>
      <c r="HC71" s="66"/>
      <c r="HD71" s="66"/>
    </row>
    <row r="72" spans="1:212" s="96" customFormat="1" ht="21" customHeight="1" thickBot="1" x14ac:dyDescent="0.35">
      <c r="A72" s="146" t="s">
        <v>85</v>
      </c>
      <c r="B72" s="137">
        <f>SUM(B66-B71)</f>
        <v>16915.100000000002</v>
      </c>
      <c r="C72" s="165">
        <v>46713.81</v>
      </c>
      <c r="D72" s="110"/>
      <c r="E72" s="27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  <c r="EO72" s="66"/>
      <c r="EP72" s="66"/>
      <c r="EQ72" s="66"/>
      <c r="ER72" s="66"/>
      <c r="ES72" s="66"/>
      <c r="ET72" s="66"/>
      <c r="EU72" s="66"/>
      <c r="EV72" s="66"/>
      <c r="EW72" s="66"/>
      <c r="EX72" s="66"/>
      <c r="EY72" s="66"/>
      <c r="EZ72" s="66"/>
      <c r="FA72" s="66"/>
      <c r="FB72" s="66"/>
      <c r="FC72" s="66"/>
      <c r="FD72" s="66"/>
      <c r="FE72" s="66"/>
      <c r="FF72" s="66"/>
      <c r="FG72" s="66"/>
      <c r="FH72" s="66"/>
      <c r="FI72" s="66"/>
      <c r="FJ72" s="66"/>
      <c r="FK72" s="66"/>
      <c r="FL72" s="66"/>
      <c r="FM72" s="66"/>
      <c r="FN72" s="66"/>
      <c r="FO72" s="66"/>
      <c r="FP72" s="66"/>
      <c r="FQ72" s="66"/>
      <c r="FR72" s="66"/>
      <c r="FS72" s="66"/>
      <c r="FT72" s="66"/>
      <c r="FU72" s="66"/>
      <c r="FV72" s="66"/>
      <c r="FW72" s="66"/>
      <c r="FX72" s="66"/>
      <c r="FY72" s="66"/>
      <c r="FZ72" s="66"/>
      <c r="GA72" s="66"/>
      <c r="GB72" s="66"/>
      <c r="GC72" s="66"/>
      <c r="GD72" s="66"/>
      <c r="GE72" s="66"/>
      <c r="GF72" s="66"/>
      <c r="GG72" s="66"/>
      <c r="GH72" s="66"/>
      <c r="GI72" s="66"/>
      <c r="GJ72" s="66"/>
      <c r="GK72" s="66"/>
      <c r="GL72" s="66"/>
      <c r="GM72" s="66"/>
      <c r="GN72" s="66"/>
      <c r="GO72" s="66"/>
      <c r="GP72" s="66"/>
      <c r="GQ72" s="66"/>
      <c r="GR72" s="66"/>
      <c r="GS72" s="66"/>
      <c r="GT72" s="66"/>
      <c r="GU72" s="66"/>
      <c r="GV72" s="66"/>
      <c r="GW72" s="66"/>
      <c r="GX72" s="66"/>
      <c r="GY72" s="66"/>
      <c r="GZ72" s="66"/>
      <c r="HA72" s="66"/>
      <c r="HB72" s="66"/>
      <c r="HC72" s="66"/>
      <c r="HD72" s="66"/>
    </row>
    <row r="73" spans="1:212" s="96" customFormat="1" ht="21" customHeight="1" thickBot="1" x14ac:dyDescent="0.35">
      <c r="A73" s="148" t="s">
        <v>86</v>
      </c>
      <c r="B73" s="149">
        <v>16915.099999999999</v>
      </c>
      <c r="C73" s="143">
        <v>46713.81</v>
      </c>
      <c r="D73" s="110"/>
      <c r="E73" s="27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  <c r="EO73" s="66"/>
      <c r="EP73" s="66"/>
      <c r="EQ73" s="66"/>
      <c r="ER73" s="66"/>
      <c r="ES73" s="66"/>
      <c r="ET73" s="66"/>
      <c r="EU73" s="66"/>
      <c r="EV73" s="66"/>
      <c r="EW73" s="66"/>
      <c r="EX73" s="66"/>
      <c r="EY73" s="66"/>
      <c r="EZ73" s="66"/>
      <c r="FA73" s="66"/>
      <c r="FB73" s="66"/>
      <c r="FC73" s="66"/>
      <c r="FD73" s="66"/>
      <c r="FE73" s="66"/>
      <c r="FF73" s="66"/>
      <c r="FG73" s="66"/>
      <c r="FH73" s="66"/>
      <c r="FI73" s="66"/>
      <c r="FJ73" s="66"/>
      <c r="FK73" s="66"/>
      <c r="FL73" s="66"/>
      <c r="FM73" s="66"/>
      <c r="FN73" s="66"/>
      <c r="FO73" s="66"/>
      <c r="FP73" s="66"/>
      <c r="FQ73" s="66"/>
      <c r="FR73" s="66"/>
      <c r="FS73" s="66"/>
      <c r="FT73" s="66"/>
      <c r="FU73" s="66"/>
      <c r="FV73" s="66"/>
      <c r="FW73" s="66"/>
      <c r="FX73" s="66"/>
      <c r="FY73" s="66"/>
      <c r="FZ73" s="66"/>
      <c r="GA73" s="66"/>
      <c r="GB73" s="66"/>
      <c r="GC73" s="66"/>
      <c r="GD73" s="66"/>
      <c r="GE73" s="66"/>
      <c r="GF73" s="66"/>
      <c r="GG73" s="66"/>
      <c r="GH73" s="66"/>
      <c r="GI73" s="66"/>
      <c r="GJ73" s="66"/>
      <c r="GK73" s="66"/>
      <c r="GL73" s="66"/>
      <c r="GM73" s="66"/>
      <c r="GN73" s="66"/>
      <c r="GO73" s="66"/>
      <c r="GP73" s="66"/>
      <c r="GQ73" s="66"/>
      <c r="GR73" s="66"/>
      <c r="GS73" s="66"/>
      <c r="GT73" s="66"/>
      <c r="GU73" s="66"/>
      <c r="GV73" s="66"/>
      <c r="GW73" s="66"/>
      <c r="GX73" s="66"/>
      <c r="GY73" s="66"/>
      <c r="GZ73" s="66"/>
      <c r="HA73" s="66"/>
      <c r="HB73" s="66"/>
      <c r="HC73" s="66"/>
      <c r="HD73" s="66"/>
    </row>
    <row r="74" spans="1:212" s="96" customFormat="1" ht="21" customHeight="1" x14ac:dyDescent="0.3">
      <c r="A74" s="147"/>
      <c r="B74" s="139"/>
      <c r="C74" s="140"/>
      <c r="D74" s="110"/>
      <c r="E74" s="27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  <c r="EO74" s="66"/>
      <c r="EP74" s="66"/>
      <c r="EQ74" s="66"/>
      <c r="ER74" s="66"/>
      <c r="ES74" s="66"/>
      <c r="ET74" s="66"/>
      <c r="EU74" s="66"/>
      <c r="EV74" s="66"/>
      <c r="EW74" s="66"/>
      <c r="EX74" s="66"/>
      <c r="EY74" s="66"/>
      <c r="EZ74" s="66"/>
      <c r="FA74" s="66"/>
      <c r="FB74" s="66"/>
      <c r="FC74" s="66"/>
      <c r="FD74" s="66"/>
      <c r="FE74" s="66"/>
      <c r="FF74" s="66"/>
      <c r="FG74" s="66"/>
      <c r="FH74" s="66"/>
      <c r="FI74" s="66"/>
      <c r="FJ74" s="66"/>
      <c r="FK74" s="66"/>
      <c r="FL74" s="66"/>
      <c r="FM74" s="66"/>
      <c r="FN74" s="66"/>
      <c r="FO74" s="66"/>
      <c r="FP74" s="66"/>
      <c r="FQ74" s="66"/>
      <c r="FR74" s="66"/>
      <c r="FS74" s="66"/>
      <c r="FT74" s="66"/>
      <c r="FU74" s="66"/>
      <c r="FV74" s="66"/>
      <c r="FW74" s="66"/>
      <c r="FX74" s="66"/>
      <c r="FY74" s="66"/>
      <c r="FZ74" s="66"/>
      <c r="GA74" s="66"/>
      <c r="GB74" s="66"/>
      <c r="GC74" s="66"/>
      <c r="GD74" s="66"/>
      <c r="GE74" s="66"/>
      <c r="GF74" s="66"/>
      <c r="GG74" s="66"/>
      <c r="GH74" s="66"/>
      <c r="GI74" s="66"/>
      <c r="GJ74" s="66"/>
      <c r="GK74" s="66"/>
      <c r="GL74" s="66"/>
      <c r="GM74" s="66"/>
      <c r="GN74" s="66"/>
      <c r="GO74" s="66"/>
      <c r="GP74" s="66"/>
      <c r="GQ74" s="66"/>
      <c r="GR74" s="66"/>
      <c r="GS74" s="66"/>
      <c r="GT74" s="66"/>
      <c r="GU74" s="66"/>
      <c r="GV74" s="66"/>
      <c r="GW74" s="66"/>
      <c r="GX74" s="66"/>
      <c r="GY74" s="66"/>
      <c r="GZ74" s="66"/>
      <c r="HA74" s="66"/>
      <c r="HB74" s="66"/>
      <c r="HC74" s="66"/>
      <c r="HD74" s="66"/>
    </row>
    <row r="75" spans="1:212" s="96" customFormat="1" ht="21" customHeight="1" x14ac:dyDescent="0.3">
      <c r="A75" s="122" t="s">
        <v>87</v>
      </c>
      <c r="B75" s="97">
        <v>16915.099999999999</v>
      </c>
      <c r="C75" s="121">
        <v>46713.81</v>
      </c>
      <c r="D75" s="110"/>
      <c r="E75" s="27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  <c r="EN75" s="66"/>
      <c r="EO75" s="66"/>
      <c r="EP75" s="66"/>
      <c r="EQ75" s="66"/>
      <c r="ER75" s="66"/>
      <c r="ES75" s="66"/>
      <c r="ET75" s="66"/>
      <c r="EU75" s="66"/>
      <c r="EV75" s="66"/>
      <c r="EW75" s="66"/>
      <c r="EX75" s="66"/>
      <c r="EY75" s="66"/>
      <c r="EZ75" s="66"/>
      <c r="FA75" s="66"/>
      <c r="FB75" s="66"/>
      <c r="FC75" s="66"/>
      <c r="FD75" s="66"/>
      <c r="FE75" s="66"/>
      <c r="FF75" s="66"/>
      <c r="FG75" s="66"/>
      <c r="FH75" s="66"/>
      <c r="FI75" s="66"/>
      <c r="FJ75" s="66"/>
      <c r="FK75" s="66"/>
      <c r="FL75" s="66"/>
      <c r="FM75" s="66"/>
      <c r="FN75" s="66"/>
      <c r="FO75" s="66"/>
      <c r="FP75" s="66"/>
      <c r="FQ75" s="66"/>
      <c r="FR75" s="66"/>
      <c r="FS75" s="66"/>
      <c r="FT75" s="66"/>
      <c r="FU75" s="66"/>
      <c r="FV75" s="66"/>
      <c r="FW75" s="66"/>
      <c r="FX75" s="66"/>
      <c r="FY75" s="66"/>
      <c r="FZ75" s="66"/>
      <c r="GA75" s="66"/>
      <c r="GB75" s="66"/>
      <c r="GC75" s="66"/>
      <c r="GD75" s="66"/>
      <c r="GE75" s="66"/>
      <c r="GF75" s="66"/>
      <c r="GG75" s="66"/>
      <c r="GH75" s="66"/>
      <c r="GI75" s="66"/>
      <c r="GJ75" s="66"/>
      <c r="GK75" s="66"/>
      <c r="GL75" s="66"/>
      <c r="GM75" s="66"/>
      <c r="GN75" s="66"/>
      <c r="GO75" s="66"/>
      <c r="GP75" s="66"/>
      <c r="GQ75" s="66"/>
      <c r="GR75" s="66"/>
      <c r="GS75" s="66"/>
      <c r="GT75" s="66"/>
      <c r="GU75" s="66"/>
      <c r="GV75" s="66"/>
      <c r="GW75" s="66"/>
      <c r="GX75" s="66"/>
      <c r="GY75" s="66"/>
      <c r="GZ75" s="66"/>
      <c r="HA75" s="66"/>
      <c r="HB75" s="66"/>
      <c r="HC75" s="66"/>
      <c r="HD75" s="66"/>
    </row>
    <row r="76" spans="1:212" s="96" customFormat="1" ht="21" customHeight="1" x14ac:dyDescent="0.3">
      <c r="A76" s="122" t="s">
        <v>78</v>
      </c>
      <c r="B76" s="97"/>
      <c r="C76" s="115"/>
      <c r="D76" s="110"/>
      <c r="E76" s="27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  <c r="EO76" s="66"/>
      <c r="EP76" s="66"/>
      <c r="EQ76" s="66"/>
      <c r="ER76" s="66"/>
      <c r="ES76" s="66"/>
      <c r="ET76" s="66"/>
      <c r="EU76" s="66"/>
      <c r="EV76" s="66"/>
      <c r="EW76" s="66"/>
      <c r="EX76" s="66"/>
      <c r="EY76" s="66"/>
      <c r="EZ76" s="66"/>
      <c r="FA76" s="66"/>
      <c r="FB76" s="66"/>
      <c r="FC76" s="66"/>
      <c r="FD76" s="66"/>
      <c r="FE76" s="66"/>
      <c r="FF76" s="66"/>
      <c r="FG76" s="66"/>
      <c r="FH76" s="66"/>
      <c r="FI76" s="66"/>
      <c r="FJ76" s="66"/>
      <c r="FK76" s="66"/>
      <c r="FL76" s="66"/>
      <c r="FM76" s="66"/>
      <c r="FN76" s="66"/>
      <c r="FO76" s="66"/>
      <c r="FP76" s="66"/>
      <c r="FQ76" s="66"/>
      <c r="FR76" s="66"/>
      <c r="FS76" s="66"/>
      <c r="FT76" s="66"/>
      <c r="FU76" s="66"/>
      <c r="FV76" s="66"/>
      <c r="FW76" s="66"/>
      <c r="FX76" s="66"/>
      <c r="FY76" s="66"/>
      <c r="FZ76" s="66"/>
      <c r="GA76" s="66"/>
      <c r="GB76" s="66"/>
      <c r="GC76" s="66"/>
      <c r="GD76" s="66"/>
      <c r="GE76" s="66"/>
      <c r="GF76" s="66"/>
      <c r="GG76" s="66"/>
      <c r="GH76" s="66"/>
      <c r="GI76" s="66"/>
      <c r="GJ76" s="66"/>
      <c r="GK76" s="66"/>
      <c r="GL76" s="66"/>
      <c r="GM76" s="66"/>
      <c r="GN76" s="66"/>
      <c r="GO76" s="66"/>
      <c r="GP76" s="66"/>
      <c r="GQ76" s="66"/>
      <c r="GR76" s="66"/>
      <c r="GS76" s="66"/>
      <c r="GT76" s="66"/>
      <c r="GU76" s="66"/>
      <c r="GV76" s="66"/>
      <c r="GW76" s="66"/>
      <c r="GX76" s="66"/>
      <c r="GY76" s="66"/>
      <c r="GZ76" s="66"/>
      <c r="HA76" s="66"/>
      <c r="HB76" s="66"/>
      <c r="HC76" s="66"/>
      <c r="HD76" s="66"/>
    </row>
    <row r="77" spans="1:212" s="96" customFormat="1" ht="21" customHeight="1" x14ac:dyDescent="0.3">
      <c r="A77" s="123" t="s">
        <v>47</v>
      </c>
      <c r="B77" s="125">
        <v>451</v>
      </c>
      <c r="C77" s="115">
        <v>7956</v>
      </c>
      <c r="D77" s="166" t="s">
        <v>107</v>
      </c>
      <c r="E77" s="27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  <c r="EF77" s="66"/>
      <c r="EG77" s="66"/>
      <c r="EH77" s="66"/>
      <c r="EI77" s="66"/>
      <c r="EJ77" s="66"/>
      <c r="EK77" s="66"/>
      <c r="EL77" s="66"/>
      <c r="EM77" s="66"/>
      <c r="EN77" s="66"/>
      <c r="EO77" s="66"/>
      <c r="EP77" s="66"/>
      <c r="EQ77" s="66"/>
      <c r="ER77" s="66"/>
      <c r="ES77" s="66"/>
      <c r="ET77" s="66"/>
      <c r="EU77" s="66"/>
      <c r="EV77" s="66"/>
      <c r="EW77" s="66"/>
      <c r="EX77" s="66"/>
      <c r="EY77" s="66"/>
      <c r="EZ77" s="66"/>
      <c r="FA77" s="66"/>
      <c r="FB77" s="66"/>
      <c r="FC77" s="66"/>
      <c r="FD77" s="66"/>
      <c r="FE77" s="66"/>
      <c r="FF77" s="66"/>
      <c r="FG77" s="66"/>
      <c r="FH77" s="66"/>
      <c r="FI77" s="66"/>
      <c r="FJ77" s="66"/>
      <c r="FK77" s="66"/>
      <c r="FL77" s="66"/>
      <c r="FM77" s="66"/>
      <c r="FN77" s="66"/>
      <c r="FO77" s="66"/>
      <c r="FP77" s="66"/>
      <c r="FQ77" s="66"/>
      <c r="FR77" s="66"/>
      <c r="FS77" s="66"/>
      <c r="FT77" s="66"/>
      <c r="FU77" s="66"/>
      <c r="FV77" s="66"/>
      <c r="FW77" s="66"/>
      <c r="FX77" s="66"/>
      <c r="FY77" s="66"/>
      <c r="FZ77" s="66"/>
      <c r="GA77" s="66"/>
      <c r="GB77" s="66"/>
      <c r="GC77" s="66"/>
      <c r="GD77" s="66"/>
      <c r="GE77" s="66"/>
      <c r="GF77" s="66"/>
      <c r="GG77" s="66"/>
      <c r="GH77" s="66"/>
      <c r="GI77" s="66"/>
      <c r="GJ77" s="66"/>
      <c r="GK77" s="66"/>
      <c r="GL77" s="66"/>
      <c r="GM77" s="66"/>
      <c r="GN77" s="66"/>
      <c r="GO77" s="66"/>
      <c r="GP77" s="66"/>
      <c r="GQ77" s="66"/>
      <c r="GR77" s="66"/>
      <c r="GS77" s="66"/>
      <c r="GT77" s="66"/>
      <c r="GU77" s="66"/>
      <c r="GV77" s="66"/>
      <c r="GW77" s="66"/>
      <c r="GX77" s="66"/>
      <c r="GY77" s="66"/>
      <c r="GZ77" s="66"/>
      <c r="HA77" s="66"/>
      <c r="HB77" s="66"/>
      <c r="HC77" s="66"/>
      <c r="HD77" s="66"/>
    </row>
    <row r="78" spans="1:212" s="96" customFormat="1" ht="21" customHeight="1" x14ac:dyDescent="0.3">
      <c r="A78" s="122" t="s">
        <v>88</v>
      </c>
      <c r="B78" s="97">
        <f>SUM(B75:B77)</f>
        <v>17366.099999999999</v>
      </c>
      <c r="C78" s="167">
        <f>SUM(C75:C77)</f>
        <v>54669.81</v>
      </c>
      <c r="D78" s="110"/>
      <c r="E78" s="27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  <c r="EF78" s="66"/>
      <c r="EG78" s="66"/>
      <c r="EH78" s="66"/>
      <c r="EI78" s="66"/>
      <c r="EJ78" s="66"/>
      <c r="EK78" s="66"/>
      <c r="EL78" s="66"/>
      <c r="EM78" s="66"/>
      <c r="EN78" s="66"/>
      <c r="EO78" s="66"/>
      <c r="EP78" s="66"/>
      <c r="EQ78" s="66"/>
      <c r="ER78" s="66"/>
      <c r="ES78" s="66"/>
      <c r="ET78" s="66"/>
      <c r="EU78" s="66"/>
      <c r="EV78" s="66"/>
      <c r="EW78" s="66"/>
      <c r="EX78" s="66"/>
      <c r="EY78" s="66"/>
      <c r="EZ78" s="66"/>
      <c r="FA78" s="66"/>
      <c r="FB78" s="66"/>
      <c r="FC78" s="66"/>
      <c r="FD78" s="66"/>
      <c r="FE78" s="66"/>
      <c r="FF78" s="66"/>
      <c r="FG78" s="66"/>
      <c r="FH78" s="66"/>
      <c r="FI78" s="66"/>
      <c r="FJ78" s="66"/>
      <c r="FK78" s="66"/>
      <c r="FL78" s="66"/>
      <c r="FM78" s="66"/>
      <c r="FN78" s="66"/>
      <c r="FO78" s="66"/>
      <c r="FP78" s="66"/>
      <c r="FQ78" s="66"/>
      <c r="FR78" s="66"/>
      <c r="FS78" s="66"/>
      <c r="FT78" s="66"/>
      <c r="FU78" s="66"/>
      <c r="FV78" s="66"/>
      <c r="FW78" s="66"/>
      <c r="FX78" s="66"/>
      <c r="FY78" s="66"/>
      <c r="FZ78" s="66"/>
      <c r="GA78" s="66"/>
      <c r="GB78" s="66"/>
      <c r="GC78" s="66"/>
      <c r="GD78" s="66"/>
      <c r="GE78" s="66"/>
      <c r="GF78" s="66"/>
      <c r="GG78" s="66"/>
      <c r="GH78" s="66"/>
      <c r="GI78" s="66"/>
      <c r="GJ78" s="66"/>
      <c r="GK78" s="66"/>
      <c r="GL78" s="66"/>
      <c r="GM78" s="66"/>
      <c r="GN78" s="66"/>
      <c r="GO78" s="66"/>
      <c r="GP78" s="66"/>
      <c r="GQ78" s="66"/>
      <c r="GR78" s="66"/>
      <c r="GS78" s="66"/>
      <c r="GT78" s="66"/>
      <c r="GU78" s="66"/>
      <c r="GV78" s="66"/>
      <c r="GW78" s="66"/>
      <c r="GX78" s="66"/>
      <c r="GY78" s="66"/>
      <c r="GZ78" s="66"/>
      <c r="HA78" s="66"/>
      <c r="HB78" s="66"/>
      <c r="HC78" s="66"/>
      <c r="HD78" s="66"/>
    </row>
    <row r="79" spans="1:212" s="96" customFormat="1" ht="9" customHeight="1" x14ac:dyDescent="0.3">
      <c r="A79" s="122"/>
      <c r="B79" s="97"/>
      <c r="C79" s="115"/>
      <c r="D79" s="110"/>
      <c r="E79" s="27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6"/>
      <c r="EF79" s="66"/>
      <c r="EG79" s="66"/>
      <c r="EH79" s="66"/>
      <c r="EI79" s="66"/>
      <c r="EJ79" s="66"/>
      <c r="EK79" s="66"/>
      <c r="EL79" s="66"/>
      <c r="EM79" s="66"/>
      <c r="EN79" s="66"/>
      <c r="EO79" s="66"/>
      <c r="EP79" s="66"/>
      <c r="EQ79" s="66"/>
      <c r="ER79" s="66"/>
      <c r="ES79" s="66"/>
      <c r="ET79" s="66"/>
      <c r="EU79" s="66"/>
      <c r="EV79" s="66"/>
      <c r="EW79" s="66"/>
      <c r="EX79" s="66"/>
      <c r="EY79" s="66"/>
      <c r="EZ79" s="66"/>
      <c r="FA79" s="66"/>
      <c r="FB79" s="66"/>
      <c r="FC79" s="66"/>
      <c r="FD79" s="66"/>
      <c r="FE79" s="66"/>
      <c r="FF79" s="66"/>
      <c r="FG79" s="66"/>
      <c r="FH79" s="66"/>
      <c r="FI79" s="66"/>
      <c r="FJ79" s="66"/>
      <c r="FK79" s="66"/>
      <c r="FL79" s="66"/>
      <c r="FM79" s="66"/>
      <c r="FN79" s="66"/>
      <c r="FO79" s="66"/>
      <c r="FP79" s="66"/>
      <c r="FQ79" s="66"/>
      <c r="FR79" s="66"/>
      <c r="FS79" s="66"/>
      <c r="FT79" s="66"/>
      <c r="FU79" s="66"/>
      <c r="FV79" s="66"/>
      <c r="FW79" s="66"/>
      <c r="FX79" s="66"/>
      <c r="FY79" s="66"/>
      <c r="FZ79" s="66"/>
      <c r="GA79" s="66"/>
      <c r="GB79" s="66"/>
      <c r="GC79" s="66"/>
      <c r="GD79" s="66"/>
      <c r="GE79" s="66"/>
      <c r="GF79" s="66"/>
      <c r="GG79" s="66"/>
      <c r="GH79" s="66"/>
      <c r="GI79" s="66"/>
      <c r="GJ79" s="66"/>
      <c r="GK79" s="66"/>
      <c r="GL79" s="66"/>
      <c r="GM79" s="66"/>
      <c r="GN79" s="66"/>
      <c r="GO79" s="66"/>
      <c r="GP79" s="66"/>
      <c r="GQ79" s="66"/>
      <c r="GR79" s="66"/>
      <c r="GS79" s="66"/>
      <c r="GT79" s="66"/>
      <c r="GU79" s="66"/>
      <c r="GV79" s="66"/>
      <c r="GW79" s="66"/>
      <c r="GX79" s="66"/>
      <c r="GY79" s="66"/>
      <c r="GZ79" s="66"/>
      <c r="HA79" s="66"/>
      <c r="HB79" s="66"/>
      <c r="HC79" s="66"/>
      <c r="HD79" s="66"/>
    </row>
    <row r="80" spans="1:212" s="96" customFormat="1" ht="21" customHeight="1" x14ac:dyDescent="0.3">
      <c r="A80" s="145" t="s">
        <v>89</v>
      </c>
      <c r="B80" s="97"/>
      <c r="C80" s="115"/>
      <c r="D80" s="110"/>
      <c r="E80" s="27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6"/>
      <c r="EF80" s="66"/>
      <c r="EG80" s="66"/>
      <c r="EH80" s="66"/>
      <c r="EI80" s="66"/>
      <c r="EJ80" s="66"/>
      <c r="EK80" s="66"/>
      <c r="EL80" s="66"/>
      <c r="EM80" s="66"/>
      <c r="EN80" s="66"/>
      <c r="EO80" s="66"/>
      <c r="EP80" s="66"/>
      <c r="EQ80" s="66"/>
      <c r="ER80" s="66"/>
      <c r="ES80" s="66"/>
      <c r="ET80" s="66"/>
      <c r="EU80" s="66"/>
      <c r="EV80" s="66"/>
      <c r="EW80" s="66"/>
      <c r="EX80" s="66"/>
      <c r="EY80" s="66"/>
      <c r="EZ80" s="66"/>
      <c r="FA80" s="66"/>
      <c r="FB80" s="66"/>
      <c r="FC80" s="66"/>
      <c r="FD80" s="66"/>
      <c r="FE80" s="66"/>
      <c r="FF80" s="66"/>
      <c r="FG80" s="66"/>
      <c r="FH80" s="66"/>
      <c r="FI80" s="66"/>
      <c r="FJ80" s="66"/>
      <c r="FK80" s="66"/>
      <c r="FL80" s="66"/>
      <c r="FM80" s="66"/>
      <c r="FN80" s="66"/>
      <c r="FO80" s="66"/>
      <c r="FP80" s="66"/>
      <c r="FQ80" s="66"/>
      <c r="FR80" s="66"/>
      <c r="FS80" s="66"/>
      <c r="FT80" s="66"/>
      <c r="FU80" s="66"/>
      <c r="FV80" s="66"/>
      <c r="FW80" s="66"/>
      <c r="FX80" s="66"/>
      <c r="FY80" s="66"/>
      <c r="FZ80" s="66"/>
      <c r="GA80" s="66"/>
      <c r="GB80" s="66"/>
      <c r="GC80" s="66"/>
      <c r="GD80" s="66"/>
      <c r="GE80" s="66"/>
      <c r="GF80" s="66"/>
      <c r="GG80" s="66"/>
      <c r="GH80" s="66"/>
      <c r="GI80" s="66"/>
      <c r="GJ80" s="66"/>
      <c r="GK80" s="66"/>
      <c r="GL80" s="66"/>
      <c r="GM80" s="66"/>
      <c r="GN80" s="66"/>
      <c r="GO80" s="66"/>
      <c r="GP80" s="66"/>
      <c r="GQ80" s="66"/>
      <c r="GR80" s="66"/>
      <c r="GS80" s="66"/>
      <c r="GT80" s="66"/>
      <c r="GU80" s="66"/>
      <c r="GV80" s="66"/>
      <c r="GW80" s="66"/>
      <c r="GX80" s="66"/>
      <c r="GY80" s="66"/>
      <c r="GZ80" s="66"/>
      <c r="HA80" s="66"/>
      <c r="HB80" s="66"/>
      <c r="HC80" s="66"/>
      <c r="HD80" s="66"/>
    </row>
    <row r="81" spans="1:212" s="96" customFormat="1" ht="21" customHeight="1" x14ac:dyDescent="0.25">
      <c r="A81" s="123" t="s">
        <v>6</v>
      </c>
      <c r="B81" s="103">
        <v>148.30000000000001</v>
      </c>
      <c r="C81" s="168">
        <v>2192</v>
      </c>
      <c r="D81" s="166" t="s">
        <v>108</v>
      </c>
      <c r="E81" s="27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  <c r="ED81" s="66"/>
      <c r="EE81" s="66"/>
      <c r="EF81" s="66"/>
      <c r="EG81" s="66"/>
      <c r="EH81" s="66"/>
      <c r="EI81" s="66"/>
      <c r="EJ81" s="66"/>
      <c r="EK81" s="66"/>
      <c r="EL81" s="66"/>
      <c r="EM81" s="66"/>
      <c r="EN81" s="66"/>
      <c r="EO81" s="66"/>
      <c r="EP81" s="66"/>
      <c r="EQ81" s="66"/>
      <c r="ER81" s="66"/>
      <c r="ES81" s="66"/>
      <c r="ET81" s="66"/>
      <c r="EU81" s="66"/>
      <c r="EV81" s="66"/>
      <c r="EW81" s="66"/>
      <c r="EX81" s="66"/>
      <c r="EY81" s="66"/>
      <c r="EZ81" s="66"/>
      <c r="FA81" s="66"/>
      <c r="FB81" s="66"/>
      <c r="FC81" s="66"/>
      <c r="FD81" s="66"/>
      <c r="FE81" s="66"/>
      <c r="FF81" s="66"/>
      <c r="FG81" s="66"/>
      <c r="FH81" s="66"/>
      <c r="FI81" s="66"/>
      <c r="FJ81" s="66"/>
      <c r="FK81" s="66"/>
      <c r="FL81" s="66"/>
      <c r="FM81" s="66"/>
      <c r="FN81" s="66"/>
      <c r="FO81" s="66"/>
      <c r="FP81" s="66"/>
      <c r="FQ81" s="66"/>
      <c r="FR81" s="66"/>
      <c r="FS81" s="66"/>
      <c r="FT81" s="66"/>
      <c r="FU81" s="66"/>
      <c r="FV81" s="66"/>
      <c r="FW81" s="66"/>
      <c r="FX81" s="66"/>
      <c r="FY81" s="66"/>
      <c r="FZ81" s="66"/>
      <c r="GA81" s="66"/>
      <c r="GB81" s="66"/>
      <c r="GC81" s="66"/>
      <c r="GD81" s="66"/>
      <c r="GE81" s="66"/>
      <c r="GF81" s="66"/>
      <c r="GG81" s="66"/>
      <c r="GH81" s="66"/>
      <c r="GI81" s="66"/>
      <c r="GJ81" s="66"/>
      <c r="GK81" s="66"/>
      <c r="GL81" s="66"/>
      <c r="GM81" s="66"/>
      <c r="GN81" s="66"/>
      <c r="GO81" s="66"/>
      <c r="GP81" s="66"/>
      <c r="GQ81" s="66"/>
      <c r="GR81" s="66"/>
      <c r="GS81" s="66"/>
      <c r="GT81" s="66"/>
      <c r="GU81" s="66"/>
      <c r="GV81" s="66"/>
      <c r="GW81" s="66"/>
      <c r="GX81" s="66"/>
      <c r="GY81" s="66"/>
      <c r="GZ81" s="66"/>
      <c r="HA81" s="66"/>
      <c r="HB81" s="66"/>
      <c r="HC81" s="66"/>
      <c r="HD81" s="66"/>
    </row>
    <row r="82" spans="1:212" s="96" customFormat="1" ht="21" customHeight="1" x14ac:dyDescent="0.25">
      <c r="A82" s="123" t="s">
        <v>91</v>
      </c>
      <c r="B82" s="103">
        <v>140</v>
      </c>
      <c r="C82" s="168">
        <v>9942</v>
      </c>
      <c r="D82" s="166" t="s">
        <v>109</v>
      </c>
      <c r="E82" s="27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  <c r="ED82" s="66"/>
      <c r="EE82" s="66"/>
      <c r="EF82" s="66"/>
      <c r="EG82" s="66"/>
      <c r="EH82" s="66"/>
      <c r="EI82" s="66"/>
      <c r="EJ82" s="66"/>
      <c r="EK82" s="66"/>
      <c r="EL82" s="66"/>
      <c r="EM82" s="66"/>
      <c r="EN82" s="66"/>
      <c r="EO82" s="66"/>
      <c r="EP82" s="66"/>
      <c r="EQ82" s="66"/>
      <c r="ER82" s="66"/>
      <c r="ES82" s="66"/>
      <c r="ET82" s="66"/>
      <c r="EU82" s="66"/>
      <c r="EV82" s="66"/>
      <c r="EW82" s="66"/>
      <c r="EX82" s="66"/>
      <c r="EY82" s="66"/>
      <c r="EZ82" s="66"/>
      <c r="FA82" s="66"/>
      <c r="FB82" s="66"/>
      <c r="FC82" s="66"/>
      <c r="FD82" s="66"/>
      <c r="FE82" s="66"/>
      <c r="FF82" s="66"/>
      <c r="FG82" s="66"/>
      <c r="FH82" s="66"/>
      <c r="FI82" s="66"/>
      <c r="FJ82" s="66"/>
      <c r="FK82" s="66"/>
      <c r="FL82" s="66"/>
      <c r="FM82" s="66"/>
      <c r="FN82" s="66"/>
      <c r="FO82" s="66"/>
      <c r="FP82" s="66"/>
      <c r="FQ82" s="66"/>
      <c r="FR82" s="66"/>
      <c r="FS82" s="66"/>
      <c r="FT82" s="66"/>
      <c r="FU82" s="66"/>
      <c r="FV82" s="66"/>
      <c r="FW82" s="66"/>
      <c r="FX82" s="66"/>
      <c r="FY82" s="66"/>
      <c r="FZ82" s="66"/>
      <c r="GA82" s="66"/>
      <c r="GB82" s="66"/>
      <c r="GC82" s="66"/>
      <c r="GD82" s="66"/>
      <c r="GE82" s="66"/>
      <c r="GF82" s="66"/>
      <c r="GG82" s="66"/>
      <c r="GH82" s="66"/>
      <c r="GI82" s="66"/>
      <c r="GJ82" s="66"/>
      <c r="GK82" s="66"/>
      <c r="GL82" s="66"/>
      <c r="GM82" s="66"/>
      <c r="GN82" s="66"/>
      <c r="GO82" s="66"/>
      <c r="GP82" s="66"/>
      <c r="GQ82" s="66"/>
      <c r="GR82" s="66"/>
      <c r="GS82" s="66"/>
      <c r="GT82" s="66"/>
      <c r="GU82" s="66"/>
      <c r="GV82" s="66"/>
      <c r="GW82" s="66"/>
      <c r="GX82" s="66"/>
      <c r="GY82" s="66"/>
      <c r="GZ82" s="66"/>
      <c r="HA82" s="66"/>
      <c r="HB82" s="66"/>
      <c r="HC82" s="66"/>
      <c r="HD82" s="66"/>
    </row>
    <row r="83" spans="1:212" s="96" customFormat="1" ht="18.75" customHeight="1" x14ac:dyDescent="0.25">
      <c r="A83" s="123" t="s">
        <v>90</v>
      </c>
      <c r="B83" s="103">
        <v>7956</v>
      </c>
      <c r="C83" s="168">
        <v>12775</v>
      </c>
      <c r="D83" s="166" t="s">
        <v>110</v>
      </c>
      <c r="E83" s="27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  <c r="EB83" s="66"/>
      <c r="EC83" s="66"/>
      <c r="ED83" s="66"/>
      <c r="EE83" s="66"/>
      <c r="EF83" s="66"/>
      <c r="EG83" s="66"/>
      <c r="EH83" s="66"/>
      <c r="EI83" s="66"/>
      <c r="EJ83" s="66"/>
      <c r="EK83" s="66"/>
      <c r="EL83" s="66"/>
      <c r="EM83" s="66"/>
      <c r="EN83" s="66"/>
      <c r="EO83" s="66"/>
      <c r="EP83" s="66"/>
      <c r="EQ83" s="66"/>
      <c r="ER83" s="66"/>
      <c r="ES83" s="66"/>
      <c r="ET83" s="66"/>
      <c r="EU83" s="66"/>
      <c r="EV83" s="66"/>
      <c r="EW83" s="66"/>
      <c r="EX83" s="66"/>
      <c r="EY83" s="66"/>
      <c r="EZ83" s="66"/>
      <c r="FA83" s="66"/>
      <c r="FB83" s="66"/>
      <c r="FC83" s="66"/>
      <c r="FD83" s="66"/>
      <c r="FE83" s="66"/>
      <c r="FF83" s="66"/>
      <c r="FG83" s="66"/>
      <c r="FH83" s="66"/>
      <c r="FI83" s="66"/>
      <c r="FJ83" s="66"/>
      <c r="FK83" s="66"/>
      <c r="FL83" s="66"/>
      <c r="FM83" s="66"/>
      <c r="FN83" s="66"/>
      <c r="FO83" s="66"/>
      <c r="FP83" s="66"/>
      <c r="FQ83" s="66"/>
      <c r="FR83" s="66"/>
      <c r="FS83" s="66"/>
      <c r="FT83" s="66"/>
      <c r="FU83" s="66"/>
      <c r="FV83" s="66"/>
      <c r="FW83" s="66"/>
      <c r="FX83" s="66"/>
      <c r="FY83" s="66"/>
      <c r="FZ83" s="66"/>
      <c r="GA83" s="66"/>
      <c r="GB83" s="66"/>
      <c r="GC83" s="66"/>
      <c r="GD83" s="66"/>
      <c r="GE83" s="66"/>
      <c r="GF83" s="66"/>
      <c r="GG83" s="66"/>
      <c r="GH83" s="66"/>
      <c r="GI83" s="66"/>
      <c r="GJ83" s="66"/>
      <c r="GK83" s="66"/>
      <c r="GL83" s="66"/>
      <c r="GM83" s="66"/>
      <c r="GN83" s="66"/>
      <c r="GO83" s="66"/>
      <c r="GP83" s="66"/>
      <c r="GQ83" s="66"/>
      <c r="GR83" s="66"/>
      <c r="GS83" s="66"/>
      <c r="GT83" s="66"/>
      <c r="GU83" s="66"/>
      <c r="GV83" s="66"/>
      <c r="GW83" s="66"/>
      <c r="GX83" s="66"/>
      <c r="GY83" s="66"/>
      <c r="GZ83" s="66"/>
      <c r="HA83" s="66"/>
      <c r="HB83" s="66"/>
      <c r="HC83" s="66"/>
      <c r="HD83" s="66"/>
    </row>
    <row r="84" spans="1:212" s="96" customFormat="1" ht="21" customHeight="1" x14ac:dyDescent="0.3">
      <c r="A84" s="81" t="s">
        <v>43</v>
      </c>
      <c r="B84" s="97">
        <f>SUM(B81:B83)</f>
        <v>8244.2999999999993</v>
      </c>
      <c r="C84" s="167">
        <f>SUM(C81:C83)</f>
        <v>24909</v>
      </c>
      <c r="D84" s="110"/>
      <c r="E84" s="27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  <c r="DZ84" s="66"/>
      <c r="EA84" s="66"/>
      <c r="EB84" s="66"/>
      <c r="EC84" s="66"/>
      <c r="ED84" s="66"/>
      <c r="EE84" s="66"/>
      <c r="EF84" s="66"/>
      <c r="EG84" s="66"/>
      <c r="EH84" s="66"/>
      <c r="EI84" s="66"/>
      <c r="EJ84" s="66"/>
      <c r="EK84" s="66"/>
      <c r="EL84" s="66"/>
      <c r="EM84" s="66"/>
      <c r="EN84" s="66"/>
      <c r="EO84" s="66"/>
      <c r="EP84" s="66"/>
      <c r="EQ84" s="66"/>
      <c r="ER84" s="66"/>
      <c r="ES84" s="66"/>
      <c r="ET84" s="66"/>
      <c r="EU84" s="66"/>
      <c r="EV84" s="66"/>
      <c r="EW84" s="66"/>
      <c r="EX84" s="66"/>
      <c r="EY84" s="66"/>
      <c r="EZ84" s="66"/>
      <c r="FA84" s="66"/>
      <c r="FB84" s="66"/>
      <c r="FC84" s="66"/>
      <c r="FD84" s="66"/>
      <c r="FE84" s="66"/>
      <c r="FF84" s="66"/>
      <c r="FG84" s="66"/>
      <c r="FH84" s="66"/>
      <c r="FI84" s="66"/>
      <c r="FJ84" s="66"/>
      <c r="FK84" s="66"/>
      <c r="FL84" s="66"/>
      <c r="FM84" s="66"/>
      <c r="FN84" s="66"/>
      <c r="FO84" s="66"/>
      <c r="FP84" s="66"/>
      <c r="FQ84" s="66"/>
      <c r="FR84" s="66"/>
      <c r="FS84" s="66"/>
      <c r="FT84" s="66"/>
      <c r="FU84" s="66"/>
      <c r="FV84" s="66"/>
      <c r="FW84" s="66"/>
      <c r="FX84" s="66"/>
      <c r="FY84" s="66"/>
      <c r="FZ84" s="66"/>
      <c r="GA84" s="66"/>
      <c r="GB84" s="66"/>
      <c r="GC84" s="66"/>
      <c r="GD84" s="66"/>
      <c r="GE84" s="66"/>
      <c r="GF84" s="66"/>
      <c r="GG84" s="66"/>
      <c r="GH84" s="66"/>
      <c r="GI84" s="66"/>
      <c r="GJ84" s="66"/>
      <c r="GK84" s="66"/>
      <c r="GL84" s="66"/>
      <c r="GM84" s="66"/>
      <c r="GN84" s="66"/>
      <c r="GO84" s="66"/>
      <c r="GP84" s="66"/>
      <c r="GQ84" s="66"/>
      <c r="GR84" s="66"/>
      <c r="GS84" s="66"/>
      <c r="GT84" s="66"/>
      <c r="GU84" s="66"/>
      <c r="GV84" s="66"/>
      <c r="GW84" s="66"/>
      <c r="GX84" s="66"/>
      <c r="GY84" s="66"/>
      <c r="GZ84" s="66"/>
      <c r="HA84" s="66"/>
      <c r="HB84" s="66"/>
      <c r="HC84" s="66"/>
      <c r="HD84" s="66"/>
    </row>
    <row r="85" spans="1:212" s="96" customFormat="1" ht="6.75" customHeight="1" x14ac:dyDescent="0.3">
      <c r="A85" s="81"/>
      <c r="B85" s="97"/>
      <c r="C85" s="115"/>
      <c r="D85" s="110"/>
      <c r="E85" s="27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  <c r="ED85" s="66"/>
      <c r="EE85" s="66"/>
      <c r="EF85" s="66"/>
      <c r="EG85" s="66"/>
      <c r="EH85" s="66"/>
      <c r="EI85" s="66"/>
      <c r="EJ85" s="66"/>
      <c r="EK85" s="66"/>
      <c r="EL85" s="66"/>
      <c r="EM85" s="66"/>
      <c r="EN85" s="66"/>
      <c r="EO85" s="66"/>
      <c r="EP85" s="66"/>
      <c r="EQ85" s="66"/>
      <c r="ER85" s="66"/>
      <c r="ES85" s="66"/>
      <c r="ET85" s="66"/>
      <c r="EU85" s="66"/>
      <c r="EV85" s="66"/>
      <c r="EW85" s="66"/>
      <c r="EX85" s="66"/>
      <c r="EY85" s="66"/>
      <c r="EZ85" s="66"/>
      <c r="FA85" s="66"/>
      <c r="FB85" s="66"/>
      <c r="FC85" s="66"/>
      <c r="FD85" s="66"/>
      <c r="FE85" s="66"/>
      <c r="FF85" s="66"/>
      <c r="FG85" s="66"/>
      <c r="FH85" s="66"/>
      <c r="FI85" s="66"/>
      <c r="FJ85" s="66"/>
      <c r="FK85" s="66"/>
      <c r="FL85" s="66"/>
      <c r="FM85" s="66"/>
      <c r="FN85" s="66"/>
      <c r="FO85" s="66"/>
      <c r="FP85" s="66"/>
      <c r="FQ85" s="66"/>
      <c r="FR85" s="66"/>
      <c r="FS85" s="66"/>
      <c r="FT85" s="66"/>
      <c r="FU85" s="66"/>
      <c r="FV85" s="66"/>
      <c r="FW85" s="66"/>
      <c r="FX85" s="66"/>
      <c r="FY85" s="66"/>
      <c r="FZ85" s="66"/>
      <c r="GA85" s="66"/>
      <c r="GB85" s="66"/>
      <c r="GC85" s="66"/>
      <c r="GD85" s="66"/>
      <c r="GE85" s="66"/>
      <c r="GF85" s="66"/>
      <c r="GG85" s="66"/>
      <c r="GH85" s="66"/>
      <c r="GI85" s="66"/>
      <c r="GJ85" s="66"/>
      <c r="GK85" s="66"/>
      <c r="GL85" s="66"/>
      <c r="GM85" s="66"/>
      <c r="GN85" s="66"/>
      <c r="GO85" s="66"/>
      <c r="GP85" s="66"/>
      <c r="GQ85" s="66"/>
      <c r="GR85" s="66"/>
      <c r="GS85" s="66"/>
      <c r="GT85" s="66"/>
      <c r="GU85" s="66"/>
      <c r="GV85" s="66"/>
      <c r="GW85" s="66"/>
      <c r="GX85" s="66"/>
      <c r="GY85" s="66"/>
      <c r="GZ85" s="66"/>
      <c r="HA85" s="66"/>
      <c r="HB85" s="66"/>
      <c r="HC85" s="66"/>
      <c r="HD85" s="66"/>
    </row>
    <row r="86" spans="1:212" s="96" customFormat="1" ht="21" customHeight="1" x14ac:dyDescent="0.3">
      <c r="A86" s="81" t="s">
        <v>9</v>
      </c>
      <c r="B86" s="97">
        <f>B78-B84</f>
        <v>9121.7999999999993</v>
      </c>
      <c r="C86" s="167">
        <f>SUM(C78-C84)</f>
        <v>29760.809999999998</v>
      </c>
      <c r="D86" s="110"/>
      <c r="E86" s="27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  <c r="ED86" s="66"/>
      <c r="EE86" s="66"/>
      <c r="EF86" s="66"/>
      <c r="EG86" s="66"/>
      <c r="EH86" s="66"/>
      <c r="EI86" s="66"/>
      <c r="EJ86" s="66"/>
      <c r="EK86" s="66"/>
      <c r="EL86" s="66"/>
      <c r="EM86" s="66"/>
      <c r="EN86" s="66"/>
      <c r="EO86" s="66"/>
      <c r="EP86" s="66"/>
      <c r="EQ86" s="66"/>
      <c r="ER86" s="66"/>
      <c r="ES86" s="66"/>
      <c r="ET86" s="66"/>
      <c r="EU86" s="66"/>
      <c r="EV86" s="66"/>
      <c r="EW86" s="66"/>
      <c r="EX86" s="66"/>
      <c r="EY86" s="66"/>
      <c r="EZ86" s="66"/>
      <c r="FA86" s="66"/>
      <c r="FB86" s="66"/>
      <c r="FC86" s="66"/>
      <c r="FD86" s="66"/>
      <c r="FE86" s="66"/>
      <c r="FF86" s="66"/>
      <c r="FG86" s="66"/>
      <c r="FH86" s="66"/>
      <c r="FI86" s="66"/>
      <c r="FJ86" s="66"/>
      <c r="FK86" s="66"/>
      <c r="FL86" s="66"/>
      <c r="FM86" s="66"/>
      <c r="FN86" s="66"/>
      <c r="FO86" s="66"/>
      <c r="FP86" s="66"/>
      <c r="FQ86" s="66"/>
      <c r="FR86" s="66"/>
      <c r="FS86" s="66"/>
      <c r="FT86" s="66"/>
      <c r="FU86" s="66"/>
      <c r="FV86" s="66"/>
      <c r="FW86" s="66"/>
      <c r="FX86" s="66"/>
      <c r="FY86" s="66"/>
      <c r="FZ86" s="66"/>
      <c r="GA86" s="66"/>
      <c r="GB86" s="66"/>
      <c r="GC86" s="66"/>
      <c r="GD86" s="66"/>
      <c r="GE86" s="66"/>
      <c r="GF86" s="66"/>
      <c r="GG86" s="66"/>
      <c r="GH86" s="66"/>
      <c r="GI86" s="66"/>
      <c r="GJ86" s="66"/>
      <c r="GK86" s="66"/>
      <c r="GL86" s="66"/>
      <c r="GM86" s="66"/>
      <c r="GN86" s="66"/>
      <c r="GO86" s="66"/>
      <c r="GP86" s="66"/>
      <c r="GQ86" s="66"/>
      <c r="GR86" s="66"/>
      <c r="GS86" s="66"/>
      <c r="GT86" s="66"/>
      <c r="GU86" s="66"/>
      <c r="GV86" s="66"/>
      <c r="GW86" s="66"/>
      <c r="GX86" s="66"/>
      <c r="GY86" s="66"/>
      <c r="GZ86" s="66"/>
      <c r="HA86" s="66"/>
      <c r="HB86" s="66"/>
      <c r="HC86" s="66"/>
      <c r="HD86" s="66"/>
    </row>
    <row r="87" spans="1:212" s="96" customFormat="1" ht="9.75" customHeight="1" x14ac:dyDescent="0.3">
      <c r="A87" s="81"/>
      <c r="B87" s="97"/>
      <c r="C87" s="115"/>
      <c r="D87" s="110"/>
      <c r="E87" s="27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6"/>
      <c r="EO87" s="66"/>
      <c r="EP87" s="66"/>
      <c r="EQ87" s="66"/>
      <c r="ER87" s="66"/>
      <c r="ES87" s="66"/>
      <c r="ET87" s="66"/>
      <c r="EU87" s="66"/>
      <c r="EV87" s="66"/>
      <c r="EW87" s="66"/>
      <c r="EX87" s="66"/>
      <c r="EY87" s="66"/>
      <c r="EZ87" s="66"/>
      <c r="FA87" s="66"/>
      <c r="FB87" s="66"/>
      <c r="FC87" s="66"/>
      <c r="FD87" s="66"/>
      <c r="FE87" s="66"/>
      <c r="FF87" s="66"/>
      <c r="FG87" s="66"/>
      <c r="FH87" s="66"/>
      <c r="FI87" s="66"/>
      <c r="FJ87" s="66"/>
      <c r="FK87" s="66"/>
      <c r="FL87" s="66"/>
      <c r="FM87" s="66"/>
      <c r="FN87" s="66"/>
      <c r="FO87" s="66"/>
      <c r="FP87" s="66"/>
      <c r="FQ87" s="66"/>
      <c r="FR87" s="66"/>
      <c r="FS87" s="66"/>
      <c r="FT87" s="66"/>
      <c r="FU87" s="66"/>
      <c r="FV87" s="66"/>
      <c r="FW87" s="66"/>
      <c r="FX87" s="66"/>
      <c r="FY87" s="66"/>
      <c r="FZ87" s="66"/>
      <c r="GA87" s="66"/>
      <c r="GB87" s="66"/>
      <c r="GC87" s="66"/>
      <c r="GD87" s="66"/>
      <c r="GE87" s="66"/>
      <c r="GF87" s="66"/>
      <c r="GG87" s="66"/>
      <c r="GH87" s="66"/>
      <c r="GI87" s="66"/>
      <c r="GJ87" s="66"/>
      <c r="GK87" s="66"/>
      <c r="GL87" s="66"/>
      <c r="GM87" s="66"/>
      <c r="GN87" s="66"/>
      <c r="GO87" s="66"/>
      <c r="GP87" s="66"/>
      <c r="GQ87" s="66"/>
      <c r="GR87" s="66"/>
      <c r="GS87" s="66"/>
      <c r="GT87" s="66"/>
      <c r="GU87" s="66"/>
      <c r="GV87" s="66"/>
      <c r="GW87" s="66"/>
      <c r="GX87" s="66"/>
      <c r="GY87" s="66"/>
      <c r="GZ87" s="66"/>
      <c r="HA87" s="66"/>
      <c r="HB87" s="66"/>
      <c r="HC87" s="66"/>
      <c r="HD87" s="66"/>
    </row>
    <row r="88" spans="1:212" ht="21" customHeight="1" x14ac:dyDescent="0.3">
      <c r="A88" s="18" t="s">
        <v>98</v>
      </c>
      <c r="B88" s="97"/>
      <c r="C88" s="94"/>
      <c r="D88" s="66"/>
      <c r="E88" s="27"/>
    </row>
    <row r="89" spans="1:212" ht="21" customHeight="1" x14ac:dyDescent="0.3">
      <c r="A89" s="154" t="s">
        <v>92</v>
      </c>
      <c r="B89" s="151">
        <v>2700</v>
      </c>
      <c r="C89" s="114">
        <v>5000</v>
      </c>
      <c r="D89" s="166" t="s">
        <v>111</v>
      </c>
      <c r="E89" s="27"/>
    </row>
    <row r="90" spans="1:212" ht="21" customHeight="1" x14ac:dyDescent="0.3">
      <c r="A90" s="154" t="s">
        <v>93</v>
      </c>
      <c r="B90" s="151">
        <v>775</v>
      </c>
      <c r="C90" s="94"/>
      <c r="D90" s="66"/>
      <c r="E90" s="27"/>
    </row>
    <row r="91" spans="1:212" ht="21" customHeight="1" x14ac:dyDescent="0.3">
      <c r="A91" s="154" t="s">
        <v>94</v>
      </c>
      <c r="B91" s="151">
        <v>1400</v>
      </c>
      <c r="C91" s="94"/>
      <c r="D91" s="66"/>
      <c r="E91" s="27"/>
    </row>
    <row r="92" spans="1:212" ht="21" customHeight="1" x14ac:dyDescent="0.3">
      <c r="A92" s="154" t="s">
        <v>95</v>
      </c>
      <c r="B92" s="151">
        <v>1200</v>
      </c>
      <c r="C92" s="94"/>
      <c r="D92" s="66"/>
      <c r="E92" s="27"/>
    </row>
    <row r="93" spans="1:212" ht="21" customHeight="1" x14ac:dyDescent="0.3">
      <c r="A93" s="155" t="s">
        <v>96</v>
      </c>
      <c r="B93" s="156">
        <v>1250</v>
      </c>
      <c r="C93" s="94"/>
      <c r="D93" s="66"/>
      <c r="E93" s="27"/>
    </row>
    <row r="94" spans="1:212" ht="21" customHeight="1" x14ac:dyDescent="0.3">
      <c r="A94" s="154" t="s">
        <v>97</v>
      </c>
      <c r="B94" s="157">
        <v>550</v>
      </c>
      <c r="C94" s="115"/>
      <c r="D94" s="105"/>
      <c r="E94" s="27"/>
    </row>
    <row r="95" spans="1:212" ht="9" customHeight="1" x14ac:dyDescent="0.3">
      <c r="A95" s="138"/>
      <c r="B95" s="125"/>
      <c r="C95" s="17"/>
      <c r="D95" s="27"/>
      <c r="E95" s="27"/>
    </row>
    <row r="96" spans="1:212" ht="21" customHeight="1" x14ac:dyDescent="0.3">
      <c r="A96" s="153" t="s">
        <v>8</v>
      </c>
      <c r="B96" s="151">
        <f>SUM(B89:B94)</f>
        <v>7875</v>
      </c>
      <c r="C96" s="17">
        <v>5000</v>
      </c>
      <c r="D96" s="27"/>
      <c r="E96" s="27"/>
    </row>
    <row r="97" spans="1:5" ht="24" customHeight="1" thickBot="1" x14ac:dyDescent="0.35">
      <c r="A97" s="111" t="s">
        <v>9</v>
      </c>
      <c r="B97" s="112">
        <f>B86-B96</f>
        <v>1246.7999999999993</v>
      </c>
      <c r="C97" s="126">
        <f>SUM(C86-C96)</f>
        <v>24760.809999999998</v>
      </c>
      <c r="D97" s="127" t="s">
        <v>12</v>
      </c>
      <c r="E97" s="27"/>
    </row>
    <row r="98" spans="1:5" ht="18.75" customHeight="1" x14ac:dyDescent="0.3">
      <c r="B98" s="66"/>
      <c r="C98" s="12"/>
      <c r="D98" s="27"/>
      <c r="E98" s="66"/>
    </row>
    <row r="99" spans="1:5" ht="18.75" customHeight="1" x14ac:dyDescent="0.3">
      <c r="B99" s="66"/>
      <c r="C99" s="12"/>
      <c r="D99" s="27"/>
      <c r="E99" s="66"/>
    </row>
    <row r="100" spans="1:5" ht="18.75" customHeight="1" x14ac:dyDescent="0.25">
      <c r="B100" s="66"/>
      <c r="C100" s="66"/>
      <c r="D100" s="27"/>
      <c r="E100" s="66"/>
    </row>
  </sheetData>
  <mergeCells count="1">
    <mergeCell ref="D15:D16"/>
  </mergeCells>
  <printOptions gridLines="1"/>
  <pageMargins left="5.8333333333333334E-2" right="0.25" top="0.5" bottom="0.5" header="0.25" footer="0.5"/>
  <pageSetup scale="10" orientation="portrait" horizontalDpi="4294967293" r:id="rId1"/>
  <headerFooter>
    <oddHeader xml:space="preserve">&amp;C&amp;"Calibri,Regular"&amp;11&amp;K000000RDR  TREASURER'S REPORT:    APRIL 1 - AUGUST 25, 2018
</oddHeader>
  </headerFooter>
  <rowBreaks count="1" manualBreakCount="1">
    <brk id="45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D66"/>
  <sheetViews>
    <sheetView showGridLines="0" view="pageLayout" zoomScaleNormal="100" workbookViewId="0">
      <selection activeCell="D7" sqref="D7"/>
    </sheetView>
  </sheetViews>
  <sheetFormatPr defaultColWidth="6.59765625" defaultRowHeight="18.75" customHeight="1" x14ac:dyDescent="0.25"/>
  <cols>
    <col min="1" max="1" width="29.8984375" style="1" customWidth="1"/>
    <col min="2" max="2" width="18.3984375" style="1" customWidth="1"/>
    <col min="3" max="3" width="15.59765625" style="1" customWidth="1"/>
    <col min="4" max="4" width="30.09765625" style="1" customWidth="1"/>
    <col min="5" max="5" width="12.19921875" style="1" customWidth="1"/>
    <col min="6" max="212" width="6.59765625" style="1" customWidth="1"/>
  </cols>
  <sheetData>
    <row r="1" spans="1:212" ht="19.5" customHeight="1" thickBot="1" x14ac:dyDescent="0.35">
      <c r="A1" s="40"/>
      <c r="B1" s="41" t="s">
        <v>0</v>
      </c>
      <c r="C1" s="41" t="s">
        <v>1</v>
      </c>
      <c r="D1" s="2"/>
      <c r="E1" s="2"/>
    </row>
    <row r="2" spans="1:212" ht="21.75" customHeight="1" x14ac:dyDescent="0.3">
      <c r="A2" s="42" t="s">
        <v>20</v>
      </c>
      <c r="B2" s="39">
        <v>12313.5</v>
      </c>
      <c r="C2" s="47">
        <v>37381.21</v>
      </c>
      <c r="D2" s="54" t="s">
        <v>13</v>
      </c>
      <c r="E2" s="55">
        <v>13875</v>
      </c>
    </row>
    <row r="3" spans="1:212" ht="21.75" customHeight="1" x14ac:dyDescent="0.3">
      <c r="A3" s="43" t="s">
        <v>5</v>
      </c>
      <c r="B3" s="6"/>
      <c r="C3" s="53"/>
      <c r="D3" s="56" t="s">
        <v>14</v>
      </c>
      <c r="E3" s="45">
        <v>33300</v>
      </c>
    </row>
    <row r="4" spans="1:212" ht="21.75" customHeight="1" x14ac:dyDescent="0.3">
      <c r="A4" s="44" t="s">
        <v>16</v>
      </c>
      <c r="B4" s="45">
        <v>0.11</v>
      </c>
      <c r="C4" s="53"/>
      <c r="D4" s="57"/>
      <c r="E4" s="4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</row>
    <row r="5" spans="1:212" ht="21.75" customHeight="1" thickBot="1" x14ac:dyDescent="0.35">
      <c r="A5" s="46"/>
      <c r="B5" s="45"/>
      <c r="C5" s="53"/>
      <c r="D5" s="58" t="s">
        <v>15</v>
      </c>
      <c r="E5" s="59">
        <v>47175</v>
      </c>
    </row>
    <row r="6" spans="1:212" ht="21.75" customHeight="1" x14ac:dyDescent="0.3">
      <c r="A6" s="81" t="s">
        <v>29</v>
      </c>
      <c r="B6" s="39">
        <f>SUM(B2+B4+B5)</f>
        <v>12313.61</v>
      </c>
      <c r="C6" s="17">
        <v>37381.21</v>
      </c>
      <c r="D6" s="48"/>
      <c r="E6" s="49"/>
    </row>
    <row r="7" spans="1:212" ht="33" customHeight="1" thickBot="1" x14ac:dyDescent="0.35">
      <c r="A7" s="37" t="s">
        <v>21</v>
      </c>
      <c r="B7" s="4"/>
      <c r="C7" s="60"/>
      <c r="D7" s="48"/>
      <c r="E7" s="50"/>
    </row>
    <row r="8" spans="1:212" ht="23.25" customHeight="1" x14ac:dyDescent="0.3">
      <c r="A8" s="22" t="s">
        <v>2</v>
      </c>
      <c r="B8" s="23"/>
      <c r="C8" s="57"/>
      <c r="D8" s="48"/>
      <c r="E8" s="50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</row>
    <row r="9" spans="1:212" ht="23.25" customHeight="1" x14ac:dyDescent="0.3">
      <c r="A9" s="24" t="s">
        <v>22</v>
      </c>
      <c r="B9" s="25">
        <v>326.23</v>
      </c>
      <c r="C9" s="61"/>
      <c r="D9" s="48"/>
      <c r="E9" s="50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</row>
    <row r="10" spans="1:212" ht="23.25" customHeight="1" x14ac:dyDescent="0.3">
      <c r="A10" s="24" t="s">
        <v>17</v>
      </c>
      <c r="B10" s="25">
        <v>38</v>
      </c>
      <c r="C10" s="61"/>
      <c r="D10" s="48"/>
      <c r="E10" s="50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</row>
    <row r="11" spans="1:212" ht="23.25" customHeight="1" x14ac:dyDescent="0.3">
      <c r="A11" s="24" t="s">
        <v>23</v>
      </c>
      <c r="B11" s="25">
        <v>98.44</v>
      </c>
      <c r="C11" s="62"/>
      <c r="D11" s="48"/>
      <c r="E11" s="50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</row>
    <row r="12" spans="1:212" ht="20.25" customHeight="1" thickBot="1" x14ac:dyDescent="0.35">
      <c r="A12" s="80" t="s">
        <v>11</v>
      </c>
      <c r="B12" s="26">
        <f>SUM(B9:B11)</f>
        <v>462.67</v>
      </c>
      <c r="C12" s="63"/>
      <c r="D12" s="27"/>
      <c r="E12" s="27"/>
    </row>
    <row r="13" spans="1:212" ht="8.25" customHeight="1" thickBot="1" x14ac:dyDescent="0.35">
      <c r="A13" s="21"/>
      <c r="B13" s="30"/>
      <c r="C13" s="69"/>
      <c r="D13" s="169"/>
      <c r="E13" s="27"/>
    </row>
    <row r="14" spans="1:212" ht="20.25" customHeight="1" thickBot="1" x14ac:dyDescent="0.35">
      <c r="A14" s="68" t="s">
        <v>24</v>
      </c>
      <c r="B14" s="70">
        <f>B6-B12</f>
        <v>11850.94</v>
      </c>
      <c r="C14" s="71">
        <f>SUM(C6-C12)</f>
        <v>37381.21</v>
      </c>
      <c r="D14" s="169"/>
      <c r="E14" s="27"/>
    </row>
    <row r="15" spans="1:212" ht="9.75" customHeight="1" thickBot="1" x14ac:dyDescent="0.35">
      <c r="A15" s="11"/>
      <c r="B15" s="38"/>
      <c r="C15" s="12"/>
      <c r="D15" s="65"/>
      <c r="E15" s="27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</row>
    <row r="16" spans="1:212" ht="20.25" customHeight="1" x14ac:dyDescent="0.3">
      <c r="A16" s="73" t="s">
        <v>30</v>
      </c>
      <c r="B16" s="75"/>
      <c r="C16" s="76"/>
      <c r="D16" s="65"/>
      <c r="E16" s="27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</row>
    <row r="17" spans="1:212" ht="20.25" customHeight="1" x14ac:dyDescent="0.3">
      <c r="A17" s="9"/>
      <c r="B17" s="79" t="s">
        <v>3</v>
      </c>
      <c r="C17" s="78" t="s">
        <v>4</v>
      </c>
      <c r="D17" s="65"/>
      <c r="E17" s="27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</row>
    <row r="18" spans="1:212" ht="20.25" customHeight="1" thickBot="1" x14ac:dyDescent="0.35">
      <c r="A18" s="74"/>
      <c r="B18" s="77">
        <v>11850.94</v>
      </c>
      <c r="C18" s="72">
        <v>37381.21</v>
      </c>
      <c r="D18" s="27"/>
      <c r="E18" s="27"/>
    </row>
    <row r="19" spans="1:212" ht="20.25" customHeight="1" x14ac:dyDescent="0.3">
      <c r="A19" s="13"/>
      <c r="B19" s="14"/>
      <c r="C19" s="15"/>
      <c r="D19" s="27"/>
      <c r="E19" s="27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</row>
    <row r="20" spans="1:212" ht="20.25" customHeight="1" x14ac:dyDescent="0.3">
      <c r="A20" s="42" t="s">
        <v>25</v>
      </c>
      <c r="B20" s="7">
        <v>11850.94</v>
      </c>
      <c r="C20" s="17">
        <v>37381.21</v>
      </c>
      <c r="D20" s="27"/>
      <c r="E20" s="27"/>
    </row>
    <row r="21" spans="1:212" ht="20.25" customHeight="1" x14ac:dyDescent="0.3">
      <c r="A21" s="52" t="s">
        <v>5</v>
      </c>
      <c r="B21" s="7"/>
      <c r="C21" s="17"/>
      <c r="D21" s="27"/>
      <c r="E21" s="27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</row>
    <row r="22" spans="1:212" ht="20.25" customHeight="1" x14ac:dyDescent="0.3">
      <c r="A22" s="46" t="s">
        <v>31</v>
      </c>
      <c r="B22" s="5">
        <v>0.09</v>
      </c>
      <c r="C22" s="17"/>
      <c r="D22" s="27"/>
      <c r="E22" s="27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</row>
    <row r="23" spans="1:212" ht="13.5" customHeight="1" x14ac:dyDescent="0.3">
      <c r="A23" s="82"/>
      <c r="B23" s="19"/>
      <c r="C23" s="83"/>
      <c r="D23" s="27"/>
      <c r="E23" s="27"/>
    </row>
    <row r="24" spans="1:212" ht="19.5" customHeight="1" x14ac:dyDescent="0.3">
      <c r="A24" s="81" t="s">
        <v>28</v>
      </c>
      <c r="B24" s="7">
        <f>SUM(B20:B23)</f>
        <v>11851.03</v>
      </c>
      <c r="C24" s="8">
        <f>SUM(C20:C23)</f>
        <v>37381.21</v>
      </c>
      <c r="D24" s="27"/>
      <c r="E24" s="27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</row>
    <row r="25" spans="1:212" ht="33" customHeight="1" thickBot="1" x14ac:dyDescent="0.35">
      <c r="A25" s="20" t="s">
        <v>26</v>
      </c>
      <c r="B25" s="28"/>
      <c r="C25" s="87"/>
      <c r="D25" s="27"/>
      <c r="E25" s="27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</row>
    <row r="26" spans="1:212" ht="19.5" customHeight="1" x14ac:dyDescent="0.3">
      <c r="A26" s="33" t="s">
        <v>2</v>
      </c>
      <c r="B26" s="84"/>
      <c r="C26" s="51"/>
      <c r="D26" s="27"/>
      <c r="E26" s="27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</row>
    <row r="27" spans="1:212" ht="20.25" customHeight="1" x14ac:dyDescent="0.3">
      <c r="A27" s="34" t="s">
        <v>6</v>
      </c>
      <c r="B27" s="85">
        <v>87.29</v>
      </c>
      <c r="C27" s="6"/>
      <c r="D27" s="27"/>
      <c r="E27" s="27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</row>
    <row r="28" spans="1:212" ht="20.25" customHeight="1" x14ac:dyDescent="0.3">
      <c r="A28" s="34" t="s">
        <v>18</v>
      </c>
      <c r="B28" s="85">
        <v>38</v>
      </c>
      <c r="C28" s="6"/>
      <c r="D28" s="27"/>
      <c r="E28" s="27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</row>
    <row r="29" spans="1:212" ht="20.25" customHeight="1" thickBot="1" x14ac:dyDescent="0.35">
      <c r="A29" s="88" t="s">
        <v>10</v>
      </c>
      <c r="B29" s="86">
        <f>SUM(B27:B28)</f>
        <v>125.29</v>
      </c>
      <c r="C29" s="6"/>
      <c r="D29" s="66"/>
      <c r="E29" s="4"/>
    </row>
    <row r="30" spans="1:212" ht="9.75" customHeight="1" x14ac:dyDescent="0.3">
      <c r="A30" s="35"/>
      <c r="B30" s="36"/>
      <c r="C30" s="27"/>
      <c r="D30" s="66"/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</row>
    <row r="31" spans="1:212" ht="20.25" customHeight="1" x14ac:dyDescent="0.3">
      <c r="A31" s="31" t="s">
        <v>27</v>
      </c>
      <c r="B31" s="32">
        <f>B24-B29</f>
        <v>11725.74</v>
      </c>
      <c r="C31" s="8">
        <v>37381.21</v>
      </c>
      <c r="D31" s="27"/>
      <c r="E31" s="27"/>
    </row>
    <row r="32" spans="1:212" ht="9.75" customHeight="1" thickBot="1" x14ac:dyDescent="0.35">
      <c r="A32" s="29"/>
      <c r="B32" s="30"/>
      <c r="C32" s="64"/>
      <c r="D32" s="27"/>
      <c r="E32" s="27"/>
    </row>
    <row r="33" spans="1:212" ht="24" customHeight="1" x14ac:dyDescent="0.3">
      <c r="A33" s="89" t="s">
        <v>32</v>
      </c>
      <c r="B33" s="90"/>
      <c r="C33" s="76"/>
      <c r="D33" s="67"/>
      <c r="E33" s="27"/>
    </row>
    <row r="34" spans="1:212" ht="20.25" customHeight="1" x14ac:dyDescent="0.3">
      <c r="A34" s="9"/>
      <c r="B34" s="79" t="s">
        <v>3</v>
      </c>
      <c r="C34" s="10" t="s">
        <v>4</v>
      </c>
      <c r="D34" s="67"/>
      <c r="E34" s="27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</row>
    <row r="35" spans="1:212" ht="18" customHeight="1" thickBot="1" x14ac:dyDescent="0.35">
      <c r="A35" s="91"/>
      <c r="B35" s="77">
        <v>11725.74</v>
      </c>
      <c r="C35" s="72">
        <v>37381.21</v>
      </c>
      <c r="D35" s="27"/>
      <c r="E35" s="27"/>
    </row>
    <row r="36" spans="1:212" ht="18" customHeight="1" x14ac:dyDescent="0.3">
      <c r="A36" s="13"/>
      <c r="B36" s="14"/>
      <c r="C36" s="15"/>
      <c r="D36" s="27"/>
      <c r="E36" s="27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</row>
    <row r="37" spans="1:212" ht="20.25" customHeight="1" x14ac:dyDescent="0.3">
      <c r="A37" s="42" t="s">
        <v>33</v>
      </c>
      <c r="B37" s="45">
        <v>11725.74</v>
      </c>
      <c r="C37" s="113">
        <v>37381.21</v>
      </c>
      <c r="D37" s="104"/>
      <c r="E37" s="27"/>
    </row>
    <row r="38" spans="1:212" ht="18" customHeight="1" x14ac:dyDescent="0.3">
      <c r="A38" s="95" t="s">
        <v>34</v>
      </c>
      <c r="B38" s="5"/>
      <c r="C38" s="114"/>
      <c r="D38" s="105"/>
      <c r="E38" s="27"/>
    </row>
    <row r="39" spans="1:212" ht="17.25" customHeight="1" x14ac:dyDescent="0.3">
      <c r="A39" s="92" t="s">
        <v>35</v>
      </c>
      <c r="B39" s="5">
        <v>0.1</v>
      </c>
      <c r="C39" s="114">
        <v>75</v>
      </c>
      <c r="D39" s="105" t="s">
        <v>45</v>
      </c>
      <c r="E39" s="27"/>
    </row>
    <row r="40" spans="1:212" ht="21" customHeight="1" x14ac:dyDescent="0.3">
      <c r="A40" s="93"/>
      <c r="B40" s="39"/>
      <c r="C40" s="115">
        <v>8000</v>
      </c>
      <c r="D40" s="105" t="s">
        <v>46</v>
      </c>
      <c r="E40" s="27"/>
    </row>
    <row r="41" spans="1:212" ht="19.5" customHeight="1" x14ac:dyDescent="0.3">
      <c r="A41" s="52" t="s">
        <v>36</v>
      </c>
      <c r="B41" s="116"/>
      <c r="C41" s="114"/>
      <c r="D41" s="106"/>
      <c r="E41" s="27"/>
    </row>
    <row r="42" spans="1:212" ht="19.5" customHeight="1" x14ac:dyDescent="0.45">
      <c r="A42" s="99" t="s">
        <v>19</v>
      </c>
      <c r="B42" s="117">
        <v>38</v>
      </c>
      <c r="C42" s="118"/>
      <c r="D42" s="107"/>
      <c r="E42" s="27"/>
    </row>
    <row r="43" spans="1:212" ht="19.5" customHeight="1" x14ac:dyDescent="0.45">
      <c r="A43" s="99" t="s">
        <v>37</v>
      </c>
      <c r="B43" s="117">
        <v>335.63</v>
      </c>
      <c r="C43" s="118"/>
      <c r="D43" s="107"/>
      <c r="E43" s="27"/>
    </row>
    <row r="44" spans="1:212" ht="19.5" customHeight="1" x14ac:dyDescent="0.45">
      <c r="A44" s="99" t="s">
        <v>6</v>
      </c>
      <c r="B44" s="117">
        <v>83.72</v>
      </c>
      <c r="C44" s="118"/>
      <c r="D44" s="107"/>
      <c r="E44" s="27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</row>
    <row r="45" spans="1:212" ht="19.5" customHeight="1" x14ac:dyDescent="0.45">
      <c r="A45" s="99" t="s">
        <v>38</v>
      </c>
      <c r="B45" s="117">
        <v>8000</v>
      </c>
      <c r="C45" s="118"/>
      <c r="D45" s="107"/>
      <c r="E45" s="27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</row>
    <row r="46" spans="1:212" s="96" customFormat="1" ht="21" customHeight="1" x14ac:dyDescent="0.3">
      <c r="A46" s="98"/>
      <c r="B46" s="119">
        <f>SUM(B42:B45)</f>
        <v>8457.35</v>
      </c>
      <c r="C46" s="113">
        <f>SUM(C39:C45)</f>
        <v>8075</v>
      </c>
      <c r="D46" s="108"/>
      <c r="E46" s="27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</row>
    <row r="47" spans="1:212" s="98" customFormat="1" ht="21" customHeight="1" thickBot="1" x14ac:dyDescent="0.35">
      <c r="A47" s="52" t="s">
        <v>39</v>
      </c>
      <c r="B47" s="97">
        <f>B35+B39-B46</f>
        <v>3268.49</v>
      </c>
      <c r="C47" s="72">
        <f>C37+C46</f>
        <v>45456.21</v>
      </c>
      <c r="D47" s="108"/>
      <c r="E47" s="27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4"/>
      <c r="DT47" s="94"/>
      <c r="DU47" s="94"/>
      <c r="DV47" s="94"/>
      <c r="DW47" s="94"/>
      <c r="DX47" s="94"/>
      <c r="DY47" s="94"/>
      <c r="DZ47" s="94"/>
      <c r="EA47" s="94"/>
      <c r="EB47" s="94"/>
      <c r="EC47" s="94"/>
      <c r="ED47" s="94"/>
      <c r="EE47" s="94"/>
      <c r="EF47" s="94"/>
      <c r="EG47" s="94"/>
      <c r="EH47" s="94"/>
      <c r="EI47" s="94"/>
      <c r="EJ47" s="94"/>
      <c r="EK47" s="94"/>
      <c r="EL47" s="94"/>
      <c r="EM47" s="94"/>
      <c r="EN47" s="94"/>
      <c r="EO47" s="94"/>
      <c r="EP47" s="94"/>
      <c r="EQ47" s="94"/>
      <c r="ER47" s="94"/>
      <c r="ES47" s="94"/>
      <c r="ET47" s="94"/>
      <c r="EU47" s="94"/>
      <c r="EV47" s="94"/>
      <c r="EW47" s="94"/>
      <c r="EX47" s="94"/>
      <c r="EY47" s="94"/>
      <c r="EZ47" s="94"/>
      <c r="FA47" s="94"/>
      <c r="FB47" s="94"/>
      <c r="FC47" s="94"/>
      <c r="FD47" s="94"/>
      <c r="FE47" s="94"/>
      <c r="FF47" s="94"/>
      <c r="FG47" s="94"/>
      <c r="FH47" s="94"/>
      <c r="FI47" s="94"/>
      <c r="FJ47" s="94"/>
      <c r="FK47" s="94"/>
      <c r="FL47" s="94"/>
      <c r="FM47" s="94"/>
      <c r="FN47" s="94"/>
      <c r="FO47" s="94"/>
      <c r="FP47" s="94"/>
      <c r="FQ47" s="94"/>
      <c r="FR47" s="94"/>
      <c r="FS47" s="94"/>
      <c r="FT47" s="94"/>
      <c r="FU47" s="94"/>
      <c r="FV47" s="94"/>
      <c r="FW47" s="94"/>
      <c r="FX47" s="94"/>
      <c r="FY47" s="94"/>
      <c r="FZ47" s="94"/>
      <c r="GA47" s="94"/>
      <c r="GB47" s="94"/>
      <c r="GC47" s="94"/>
      <c r="GD47" s="94"/>
      <c r="GE47" s="94"/>
      <c r="GF47" s="94"/>
      <c r="GG47" s="94"/>
      <c r="GH47" s="94"/>
      <c r="GI47" s="94"/>
      <c r="GJ47" s="94"/>
      <c r="GK47" s="94"/>
      <c r="GL47" s="94"/>
      <c r="GM47" s="94"/>
      <c r="GN47" s="94"/>
      <c r="GO47" s="94"/>
      <c r="GP47" s="94"/>
      <c r="GQ47" s="94"/>
      <c r="GR47" s="94"/>
      <c r="GS47" s="94"/>
      <c r="GT47" s="94"/>
      <c r="GU47" s="94"/>
      <c r="GV47" s="94"/>
      <c r="GW47" s="94"/>
      <c r="GX47" s="94"/>
      <c r="GY47" s="94"/>
      <c r="GZ47" s="94"/>
      <c r="HA47" s="94"/>
      <c r="HB47" s="94"/>
      <c r="HC47" s="94"/>
      <c r="HD47" s="94"/>
    </row>
    <row r="48" spans="1:212" s="96" customFormat="1" ht="7.5" customHeight="1" x14ac:dyDescent="0.3">
      <c r="A48" s="52"/>
      <c r="B48" s="97"/>
      <c r="C48" s="115"/>
      <c r="D48" s="108"/>
      <c r="E48" s="27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</row>
    <row r="49" spans="1:212" s="102" customFormat="1" ht="21" customHeight="1" x14ac:dyDescent="0.3">
      <c r="A49" s="18" t="s">
        <v>40</v>
      </c>
      <c r="B49" s="120">
        <v>3268.49</v>
      </c>
      <c r="C49" s="121">
        <v>45456.21</v>
      </c>
      <c r="D49" s="109"/>
      <c r="E49" s="100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01"/>
      <c r="EF49" s="101"/>
      <c r="EG49" s="101"/>
      <c r="EH49" s="101"/>
      <c r="EI49" s="101"/>
      <c r="EJ49" s="101"/>
      <c r="EK49" s="101"/>
      <c r="EL49" s="101"/>
      <c r="EM49" s="101"/>
      <c r="EN49" s="101"/>
      <c r="EO49" s="101"/>
      <c r="EP49" s="101"/>
      <c r="EQ49" s="101"/>
      <c r="ER49" s="101"/>
      <c r="ES49" s="101"/>
      <c r="ET49" s="101"/>
      <c r="EU49" s="101"/>
      <c r="EV49" s="101"/>
      <c r="EW49" s="101"/>
      <c r="EX49" s="101"/>
      <c r="EY49" s="101"/>
      <c r="EZ49" s="101"/>
      <c r="FA49" s="101"/>
      <c r="FB49" s="101"/>
      <c r="FC49" s="101"/>
      <c r="FD49" s="101"/>
      <c r="FE49" s="101"/>
      <c r="FF49" s="101"/>
      <c r="FG49" s="101"/>
      <c r="FH49" s="101"/>
      <c r="FI49" s="101"/>
      <c r="FJ49" s="101"/>
      <c r="FK49" s="101"/>
      <c r="FL49" s="101"/>
      <c r="FM49" s="101"/>
      <c r="FN49" s="101"/>
      <c r="FO49" s="101"/>
      <c r="FP49" s="101"/>
      <c r="FQ49" s="101"/>
      <c r="FR49" s="101"/>
      <c r="FS49" s="101"/>
      <c r="FT49" s="101"/>
      <c r="FU49" s="101"/>
      <c r="FV49" s="101"/>
      <c r="FW49" s="101"/>
      <c r="FX49" s="101"/>
      <c r="FY49" s="101"/>
      <c r="FZ49" s="101"/>
      <c r="GA49" s="101"/>
      <c r="GB49" s="101"/>
      <c r="GC49" s="101"/>
      <c r="GD49" s="101"/>
      <c r="GE49" s="101"/>
      <c r="GF49" s="101"/>
      <c r="GG49" s="101"/>
      <c r="GH49" s="101"/>
      <c r="GI49" s="101"/>
      <c r="GJ49" s="101"/>
      <c r="GK49" s="101"/>
      <c r="GL49" s="101"/>
      <c r="GM49" s="101"/>
      <c r="GN49" s="101"/>
      <c r="GO49" s="101"/>
      <c r="GP49" s="101"/>
      <c r="GQ49" s="101"/>
      <c r="GR49" s="101"/>
      <c r="GS49" s="101"/>
      <c r="GT49" s="101"/>
      <c r="GU49" s="101"/>
      <c r="GV49" s="101"/>
      <c r="GW49" s="101"/>
      <c r="GX49" s="101"/>
      <c r="GY49" s="101"/>
      <c r="GZ49" s="101"/>
      <c r="HA49" s="101"/>
      <c r="HB49" s="101"/>
      <c r="HC49" s="101"/>
      <c r="HD49" s="101"/>
    </row>
    <row r="50" spans="1:212" s="98" customFormat="1" ht="9" customHeight="1" x14ac:dyDescent="0.3">
      <c r="A50" s="16"/>
      <c r="B50" s="97"/>
      <c r="C50" s="115"/>
      <c r="D50" s="110"/>
      <c r="E50" s="27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4"/>
      <c r="DT50" s="94"/>
      <c r="DU50" s="94"/>
      <c r="DV50" s="94"/>
      <c r="DW50" s="94"/>
      <c r="DX50" s="94"/>
      <c r="DY50" s="94"/>
      <c r="DZ50" s="94"/>
      <c r="EA50" s="94"/>
      <c r="EB50" s="94"/>
      <c r="EC50" s="94"/>
      <c r="ED50" s="94"/>
      <c r="EE50" s="94"/>
      <c r="EF50" s="94"/>
      <c r="EG50" s="94"/>
      <c r="EH50" s="94"/>
      <c r="EI50" s="94"/>
      <c r="EJ50" s="94"/>
      <c r="EK50" s="94"/>
      <c r="EL50" s="94"/>
      <c r="EM50" s="94"/>
      <c r="EN50" s="94"/>
      <c r="EO50" s="94"/>
      <c r="EP50" s="94"/>
      <c r="EQ50" s="94"/>
      <c r="ER50" s="94"/>
      <c r="ES50" s="94"/>
      <c r="ET50" s="94"/>
      <c r="EU50" s="94"/>
      <c r="EV50" s="94"/>
      <c r="EW50" s="94"/>
      <c r="EX50" s="94"/>
      <c r="EY50" s="94"/>
      <c r="EZ50" s="94"/>
      <c r="FA50" s="94"/>
      <c r="FB50" s="94"/>
      <c r="FC50" s="94"/>
      <c r="FD50" s="94"/>
      <c r="FE50" s="94"/>
      <c r="FF50" s="94"/>
      <c r="FG50" s="94"/>
      <c r="FH50" s="94"/>
      <c r="FI50" s="94"/>
      <c r="FJ50" s="94"/>
      <c r="FK50" s="94"/>
      <c r="FL50" s="94"/>
      <c r="FM50" s="94"/>
      <c r="FN50" s="94"/>
      <c r="FO50" s="94"/>
      <c r="FP50" s="94"/>
      <c r="FQ50" s="94"/>
      <c r="FR50" s="94"/>
      <c r="FS50" s="94"/>
      <c r="FT50" s="94"/>
      <c r="FU50" s="94"/>
      <c r="FV50" s="94"/>
      <c r="FW50" s="94"/>
      <c r="FX50" s="94"/>
      <c r="FY50" s="94"/>
      <c r="FZ50" s="94"/>
      <c r="GA50" s="94"/>
      <c r="GB50" s="94"/>
      <c r="GC50" s="94"/>
      <c r="GD50" s="94"/>
      <c r="GE50" s="94"/>
      <c r="GF50" s="94"/>
      <c r="GG50" s="94"/>
      <c r="GH50" s="94"/>
      <c r="GI50" s="94"/>
      <c r="GJ50" s="94"/>
      <c r="GK50" s="94"/>
      <c r="GL50" s="94"/>
      <c r="GM50" s="94"/>
      <c r="GN50" s="94"/>
      <c r="GO50" s="94"/>
      <c r="GP50" s="94"/>
      <c r="GQ50" s="94"/>
      <c r="GR50" s="94"/>
      <c r="GS50" s="94"/>
      <c r="GT50" s="94"/>
      <c r="GU50" s="94"/>
      <c r="GV50" s="94"/>
      <c r="GW50" s="94"/>
      <c r="GX50" s="94"/>
      <c r="GY50" s="94"/>
      <c r="GZ50" s="94"/>
      <c r="HA50" s="94"/>
      <c r="HB50" s="94"/>
      <c r="HC50" s="94"/>
      <c r="HD50" s="94"/>
    </row>
    <row r="51" spans="1:212" s="96" customFormat="1" ht="21" customHeight="1" x14ac:dyDescent="0.3">
      <c r="A51" s="122" t="s">
        <v>41</v>
      </c>
      <c r="B51" s="97"/>
      <c r="C51" s="115"/>
      <c r="D51" s="110"/>
      <c r="E51" s="27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  <c r="GQ51" s="66"/>
      <c r="GR51" s="66"/>
      <c r="GS51" s="66"/>
      <c r="GT51" s="66"/>
      <c r="GU51" s="66"/>
      <c r="GV51" s="66"/>
      <c r="GW51" s="66"/>
      <c r="GX51" s="66"/>
      <c r="GY51" s="66"/>
      <c r="GZ51" s="66"/>
      <c r="HA51" s="66"/>
      <c r="HB51" s="66"/>
      <c r="HC51" s="66"/>
      <c r="HD51" s="66"/>
    </row>
    <row r="52" spans="1:212" s="96" customFormat="1" ht="21" customHeight="1" x14ac:dyDescent="0.3">
      <c r="A52" s="123" t="s">
        <v>6</v>
      </c>
      <c r="B52" s="103">
        <v>83.72</v>
      </c>
      <c r="C52" s="115"/>
      <c r="D52" s="110"/>
      <c r="E52" s="27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</row>
    <row r="53" spans="1:212" s="96" customFormat="1" ht="21" customHeight="1" x14ac:dyDescent="0.3">
      <c r="A53" s="123" t="s">
        <v>42</v>
      </c>
      <c r="B53" s="103">
        <v>1911.52</v>
      </c>
      <c r="C53" s="115"/>
      <c r="D53" s="110"/>
      <c r="E53" s="27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  <c r="GP53" s="66"/>
      <c r="GQ53" s="66"/>
      <c r="GR53" s="66"/>
      <c r="GS53" s="66"/>
      <c r="GT53" s="66"/>
      <c r="GU53" s="66"/>
      <c r="GV53" s="66"/>
      <c r="GW53" s="66"/>
      <c r="GX53" s="66"/>
      <c r="GY53" s="66"/>
      <c r="GZ53" s="66"/>
      <c r="HA53" s="66"/>
      <c r="HB53" s="66"/>
      <c r="HC53" s="66"/>
      <c r="HD53" s="66"/>
    </row>
    <row r="54" spans="1:212" s="96" customFormat="1" ht="12.75" customHeight="1" x14ac:dyDescent="0.3">
      <c r="A54" s="123"/>
      <c r="B54" s="103"/>
      <c r="C54" s="115"/>
      <c r="D54" s="110"/>
      <c r="E54" s="27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66"/>
      <c r="GZ54" s="66"/>
      <c r="HA54" s="66"/>
      <c r="HB54" s="66"/>
      <c r="HC54" s="66"/>
      <c r="HD54" s="66"/>
    </row>
    <row r="55" spans="1:212" s="96" customFormat="1" ht="21" customHeight="1" x14ac:dyDescent="0.3">
      <c r="A55" s="81" t="s">
        <v>43</v>
      </c>
      <c r="B55" s="97">
        <f>SUM(B52:B53)</f>
        <v>1995.24</v>
      </c>
      <c r="C55" s="115"/>
      <c r="D55" s="110"/>
      <c r="E55" s="27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/>
      <c r="GQ55" s="66"/>
      <c r="GR55" s="66"/>
      <c r="GS55" s="66"/>
      <c r="GT55" s="66"/>
      <c r="GU55" s="66"/>
      <c r="GV55" s="66"/>
      <c r="GW55" s="66"/>
      <c r="GX55" s="66"/>
      <c r="GY55" s="66"/>
      <c r="GZ55" s="66"/>
      <c r="HA55" s="66"/>
      <c r="HB55" s="66"/>
      <c r="HC55" s="66"/>
      <c r="HD55" s="66"/>
    </row>
    <row r="56" spans="1:212" s="96" customFormat="1" ht="6.75" customHeight="1" x14ac:dyDescent="0.3">
      <c r="A56" s="81"/>
      <c r="B56" s="97"/>
      <c r="C56" s="115"/>
      <c r="D56" s="110"/>
      <c r="E56" s="27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/>
      <c r="FE56" s="66"/>
      <c r="FF56" s="66"/>
      <c r="FG56" s="66"/>
      <c r="FH56" s="66"/>
      <c r="FI56" s="66"/>
      <c r="FJ56" s="66"/>
      <c r="FK56" s="66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  <c r="GG56" s="66"/>
      <c r="GH56" s="66"/>
      <c r="GI56" s="66"/>
      <c r="GJ56" s="66"/>
      <c r="GK56" s="66"/>
      <c r="GL56" s="66"/>
      <c r="GM56" s="66"/>
      <c r="GN56" s="66"/>
      <c r="GO56" s="66"/>
      <c r="GP56" s="66"/>
      <c r="GQ56" s="66"/>
      <c r="GR56" s="66"/>
      <c r="GS56" s="66"/>
      <c r="GT56" s="66"/>
      <c r="GU56" s="66"/>
      <c r="GV56" s="66"/>
      <c r="GW56" s="66"/>
      <c r="GX56" s="66"/>
      <c r="GY56" s="66"/>
      <c r="GZ56" s="66"/>
      <c r="HA56" s="66"/>
      <c r="HB56" s="66"/>
      <c r="HC56" s="66"/>
      <c r="HD56" s="66"/>
    </row>
    <row r="57" spans="1:212" s="96" customFormat="1" ht="21" customHeight="1" x14ac:dyDescent="0.3">
      <c r="A57" s="81" t="s">
        <v>9</v>
      </c>
      <c r="B57" s="97">
        <f>B49-B55</f>
        <v>1273.2499999999998</v>
      </c>
      <c r="C57" s="115">
        <v>45456.21</v>
      </c>
      <c r="D57" s="110"/>
      <c r="E57" s="27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66"/>
      <c r="GM57" s="66"/>
      <c r="GN57" s="66"/>
      <c r="GO57" s="66"/>
      <c r="GP57" s="66"/>
      <c r="GQ57" s="66"/>
      <c r="GR57" s="66"/>
      <c r="GS57" s="66"/>
      <c r="GT57" s="66"/>
      <c r="GU57" s="66"/>
      <c r="GV57" s="66"/>
      <c r="GW57" s="66"/>
      <c r="GX57" s="66"/>
      <c r="GY57" s="66"/>
      <c r="GZ57" s="66"/>
      <c r="HA57" s="66"/>
      <c r="HB57" s="66"/>
      <c r="HC57" s="66"/>
      <c r="HD57" s="66"/>
    </row>
    <row r="58" spans="1:212" s="96" customFormat="1" ht="21" customHeight="1" x14ac:dyDescent="0.3">
      <c r="A58" s="81"/>
      <c r="B58" s="97"/>
      <c r="C58" s="115"/>
      <c r="D58" s="110"/>
      <c r="E58" s="27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/>
      <c r="GQ58" s="66"/>
      <c r="GR58" s="66"/>
      <c r="GS58" s="66"/>
      <c r="GT58" s="66"/>
      <c r="GU58" s="66"/>
      <c r="GV58" s="66"/>
      <c r="GW58" s="66"/>
      <c r="GX58" s="66"/>
      <c r="GY58" s="66"/>
      <c r="GZ58" s="66"/>
      <c r="HA58" s="66"/>
      <c r="HB58" s="66"/>
      <c r="HC58" s="66"/>
      <c r="HD58" s="66"/>
    </row>
    <row r="59" spans="1:212" ht="21" customHeight="1" x14ac:dyDescent="0.3">
      <c r="A59" s="18" t="s">
        <v>7</v>
      </c>
      <c r="B59" s="97"/>
      <c r="C59" s="94"/>
      <c r="D59" s="66"/>
      <c r="E59" s="27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</row>
    <row r="60" spans="1:212" ht="21" customHeight="1" x14ac:dyDescent="0.3">
      <c r="A60" s="16" t="s">
        <v>44</v>
      </c>
      <c r="B60" s="124">
        <v>750</v>
      </c>
      <c r="C60" s="115"/>
      <c r="D60" s="105"/>
      <c r="E60" s="27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</row>
    <row r="61" spans="1:212" ht="9" customHeight="1" x14ac:dyDescent="0.3">
      <c r="A61" s="16"/>
      <c r="B61" s="125"/>
      <c r="C61" s="17"/>
      <c r="D61" s="27"/>
      <c r="E61" s="27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</row>
    <row r="62" spans="1:212" ht="21" customHeight="1" x14ac:dyDescent="0.3">
      <c r="A62" s="18" t="s">
        <v>8</v>
      </c>
      <c r="B62" s="97">
        <f>SUM(B60:B61)</f>
        <v>750</v>
      </c>
      <c r="C62" s="17"/>
      <c r="D62" s="27"/>
      <c r="E62" s="27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</row>
    <row r="63" spans="1:212" ht="24" customHeight="1" thickBot="1" x14ac:dyDescent="0.35">
      <c r="A63" s="111" t="s">
        <v>9</v>
      </c>
      <c r="B63" s="112">
        <f>B57-B62</f>
        <v>523.24999999999977</v>
      </c>
      <c r="C63" s="126">
        <v>45456.21</v>
      </c>
      <c r="D63" s="127" t="s">
        <v>12</v>
      </c>
      <c r="E63" s="27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</row>
    <row r="64" spans="1:212" ht="18.75" customHeight="1" x14ac:dyDescent="0.3">
      <c r="B64" s="66"/>
      <c r="C64" s="12"/>
      <c r="D64" s="27"/>
      <c r="E64" s="66"/>
    </row>
    <row r="65" spans="2:5" ht="18.75" customHeight="1" x14ac:dyDescent="0.3">
      <c r="B65" s="66"/>
      <c r="C65" s="12"/>
      <c r="D65" s="27"/>
      <c r="E65" s="66"/>
    </row>
    <row r="66" spans="2:5" ht="18.75" customHeight="1" x14ac:dyDescent="0.25">
      <c r="B66" s="66"/>
      <c r="C66" s="66"/>
      <c r="D66" s="27"/>
      <c r="E66" s="66"/>
    </row>
  </sheetData>
  <mergeCells count="1">
    <mergeCell ref="D13:D14"/>
  </mergeCells>
  <printOptions gridLines="1"/>
  <pageMargins left="0.25" right="0.25" top="0.5" bottom="0.5" header="0.25" footer="0.5"/>
  <pageSetup scale="57" orientation="portrait" horizontalDpi="4294967293" r:id="rId1"/>
  <headerFooter>
    <oddHeader xml:space="preserve">&amp;C&amp;"Calibri,Regular"&amp;11&amp;K000000RDR  TREASURER'S REPORT:    MARCH 31, 2018
</oddHeader>
  </headerFooter>
  <rowBreaks count="1" manualBreakCount="1">
    <brk id="3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AUG 2018</vt:lpstr>
      <vt:lpstr>MAR 2018</vt:lpstr>
      <vt:lpstr>'AUG 2018'!Print_Area</vt:lpstr>
      <vt:lpstr>'MAR 2018'!Print_Area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</dc:creator>
  <cp:lastModifiedBy>Lou</cp:lastModifiedBy>
  <cp:lastPrinted>2018-08-20T21:11:49Z</cp:lastPrinted>
  <dcterms:created xsi:type="dcterms:W3CDTF">2017-02-22T23:45:36Z</dcterms:created>
  <dcterms:modified xsi:type="dcterms:W3CDTF">2018-09-14T20:33:14Z</dcterms:modified>
</cp:coreProperties>
</file>